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C85120B-4EB4-4E25-9FC3-07D917BCFF2A}" xr6:coauthVersionLast="47" xr6:coauthVersionMax="47" xr10:uidLastSave="{00000000-0000-0000-0000-000000000000}"/>
  <bookViews>
    <workbookView xWindow="-120" yWindow="-120" windowWidth="29040" windowHeight="15990" xr2:uid="{C7FFF9E3-E3E9-48F5-9E98-278F6B48AC40}"/>
  </bookViews>
  <sheets>
    <sheet name="Денна форма навчання" sheetId="2" r:id="rId1"/>
    <sheet name="Заочна форма навчання" sheetId="1" r:id="rId2"/>
  </sheets>
  <externalReferences>
    <externalReference r:id="rId3"/>
    <externalReference r:id="rId4"/>
  </externalReferences>
  <definedNames>
    <definedName name="_xlnm.Print_Titles" localSheetId="0">'Денна форма навчання'!$4:$5</definedName>
    <definedName name="_xlnm.Print_Titles" localSheetId="1">'Заочна форма навчання'!$5:$5</definedName>
    <definedName name="к88">#REF!</definedName>
    <definedName name="_xlnm.Print_Area" localSheetId="0">'Денна форма навчання'!$A$1:$O$87</definedName>
    <definedName name="_xlnm.Print_Area" localSheetId="1">'Заочна форма навчання'!$A$1:$O$133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2" l="1"/>
  <c r="L86" i="2"/>
  <c r="J86" i="2"/>
  <c r="I86" i="2"/>
  <c r="D86" i="2"/>
  <c r="M85" i="2"/>
  <c r="L85" i="2"/>
  <c r="J85" i="2"/>
  <c r="I85" i="2"/>
  <c r="H85" i="2"/>
  <c r="E85" i="2"/>
  <c r="D85" i="2"/>
  <c r="N85" i="2" s="1"/>
  <c r="C85" i="2"/>
  <c r="M84" i="2"/>
  <c r="L84" i="2"/>
  <c r="J84" i="2"/>
  <c r="I84" i="2"/>
  <c r="H84" i="2"/>
  <c r="E84" i="2"/>
  <c r="E86" i="2" s="1"/>
  <c r="D84" i="2"/>
  <c r="C84" i="2"/>
  <c r="J82" i="2"/>
  <c r="M81" i="2"/>
  <c r="N81" i="2" s="1"/>
  <c r="L81" i="2"/>
  <c r="J81" i="2"/>
  <c r="I81" i="2"/>
  <c r="K81" i="2" s="1"/>
  <c r="H81" i="2"/>
  <c r="N80" i="2"/>
  <c r="E80" i="2"/>
  <c r="D80" i="2"/>
  <c r="C80" i="2"/>
  <c r="K80" i="2" s="1"/>
  <c r="O80" i="2" s="1"/>
  <c r="M79" i="2"/>
  <c r="L79" i="2"/>
  <c r="K79" i="2"/>
  <c r="J79" i="2"/>
  <c r="I79" i="2"/>
  <c r="H79" i="2"/>
  <c r="E79" i="2"/>
  <c r="E82" i="2" s="1"/>
  <c r="D79" i="2"/>
  <c r="C79" i="2"/>
  <c r="N78" i="2"/>
  <c r="E78" i="2"/>
  <c r="D78" i="2"/>
  <c r="D82" i="2" s="1"/>
  <c r="C78" i="2"/>
  <c r="K78" i="2" s="1"/>
  <c r="O78" i="2" s="1"/>
  <c r="M77" i="2"/>
  <c r="L77" i="2"/>
  <c r="J77" i="2"/>
  <c r="I77" i="2"/>
  <c r="H77" i="2"/>
  <c r="E77" i="2"/>
  <c r="D77" i="2"/>
  <c r="C77" i="2"/>
  <c r="M76" i="2"/>
  <c r="L76" i="2"/>
  <c r="K76" i="2"/>
  <c r="J76" i="2"/>
  <c r="I76" i="2"/>
  <c r="H76" i="2"/>
  <c r="E76" i="2"/>
  <c r="D76" i="2"/>
  <c r="N76" i="2" s="1"/>
  <c r="C76" i="2"/>
  <c r="M73" i="2"/>
  <c r="L73" i="2"/>
  <c r="J73" i="2"/>
  <c r="I73" i="2"/>
  <c r="H73" i="2"/>
  <c r="E73" i="2"/>
  <c r="D73" i="2"/>
  <c r="N73" i="2" s="1"/>
  <c r="C73" i="2"/>
  <c r="M72" i="2"/>
  <c r="L72" i="2"/>
  <c r="J72" i="2"/>
  <c r="K72" i="2" s="1"/>
  <c r="I72" i="2"/>
  <c r="H72" i="2"/>
  <c r="E72" i="2"/>
  <c r="D72" i="2"/>
  <c r="N72" i="2" s="1"/>
  <c r="C72" i="2"/>
  <c r="M71" i="2"/>
  <c r="L71" i="2"/>
  <c r="K71" i="2"/>
  <c r="J71" i="2"/>
  <c r="I71" i="2"/>
  <c r="H71" i="2"/>
  <c r="E71" i="2"/>
  <c r="D71" i="2"/>
  <c r="C71" i="2"/>
  <c r="M70" i="2"/>
  <c r="L70" i="2"/>
  <c r="J70" i="2"/>
  <c r="J74" i="2" s="1"/>
  <c r="I70" i="2"/>
  <c r="H70" i="2"/>
  <c r="E70" i="2"/>
  <c r="E74" i="2" s="1"/>
  <c r="D70" i="2"/>
  <c r="N70" i="2" s="1"/>
  <c r="C70" i="2"/>
  <c r="M69" i="2"/>
  <c r="N69" i="2" s="1"/>
  <c r="L69" i="2"/>
  <c r="J69" i="2"/>
  <c r="I69" i="2"/>
  <c r="H69" i="2"/>
  <c r="E69" i="2"/>
  <c r="D69" i="2"/>
  <c r="C69" i="2"/>
  <c r="M68" i="2"/>
  <c r="L68" i="2"/>
  <c r="J68" i="2"/>
  <c r="K68" i="2" s="1"/>
  <c r="I68" i="2"/>
  <c r="H68" i="2"/>
  <c r="E68" i="2"/>
  <c r="D68" i="2"/>
  <c r="C68" i="2"/>
  <c r="M67" i="2"/>
  <c r="L67" i="2"/>
  <c r="J67" i="2"/>
  <c r="I67" i="2"/>
  <c r="H67" i="2"/>
  <c r="E67" i="2"/>
  <c r="D67" i="2"/>
  <c r="C67" i="2"/>
  <c r="M66" i="2"/>
  <c r="L66" i="2"/>
  <c r="K66" i="2"/>
  <c r="J66" i="2"/>
  <c r="I66" i="2"/>
  <c r="H66" i="2"/>
  <c r="E66" i="2"/>
  <c r="D66" i="2"/>
  <c r="N66" i="2" s="1"/>
  <c r="C66" i="2"/>
  <c r="C74" i="2" s="1"/>
  <c r="J63" i="2"/>
  <c r="N62" i="2"/>
  <c r="M62" i="2"/>
  <c r="L62" i="2"/>
  <c r="J62" i="2"/>
  <c r="I62" i="2"/>
  <c r="H62" i="2"/>
  <c r="E62" i="2"/>
  <c r="D62" i="2"/>
  <c r="D63" i="2" s="1"/>
  <c r="C62" i="2"/>
  <c r="C63" i="2" s="1"/>
  <c r="M61" i="2"/>
  <c r="M63" i="2" s="1"/>
  <c r="L61" i="2"/>
  <c r="L63" i="2" s="1"/>
  <c r="K61" i="2"/>
  <c r="J61" i="2"/>
  <c r="I61" i="2"/>
  <c r="I63" i="2" s="1"/>
  <c r="H61" i="2"/>
  <c r="H63" i="2" s="1"/>
  <c r="E61" i="2"/>
  <c r="E63" i="2" s="1"/>
  <c r="D61" i="2"/>
  <c r="C61" i="2"/>
  <c r="N58" i="2"/>
  <c r="M58" i="2"/>
  <c r="L58" i="2"/>
  <c r="K58" i="2"/>
  <c r="O58" i="2" s="1"/>
  <c r="J58" i="2"/>
  <c r="I58" i="2"/>
  <c r="H58" i="2"/>
  <c r="M57" i="2"/>
  <c r="L57" i="2"/>
  <c r="K57" i="2"/>
  <c r="O57" i="2" s="1"/>
  <c r="J57" i="2"/>
  <c r="I57" i="2"/>
  <c r="H57" i="2"/>
  <c r="E57" i="2"/>
  <c r="D57" i="2"/>
  <c r="N57" i="2" s="1"/>
  <c r="C57" i="2"/>
  <c r="M56" i="2"/>
  <c r="N56" i="2" s="1"/>
  <c r="L56" i="2"/>
  <c r="J56" i="2"/>
  <c r="I56" i="2"/>
  <c r="H56" i="2"/>
  <c r="E56" i="2"/>
  <c r="D56" i="2"/>
  <c r="C56" i="2"/>
  <c r="M55" i="2"/>
  <c r="L55" i="2"/>
  <c r="K55" i="2"/>
  <c r="J55" i="2"/>
  <c r="I55" i="2"/>
  <c r="H55" i="2"/>
  <c r="E55" i="2"/>
  <c r="D55" i="2"/>
  <c r="N55" i="2" s="1"/>
  <c r="O55" i="2" s="1"/>
  <c r="C55" i="2"/>
  <c r="M54" i="2"/>
  <c r="L54" i="2"/>
  <c r="N54" i="2" s="1"/>
  <c r="J54" i="2"/>
  <c r="I54" i="2"/>
  <c r="H54" i="2"/>
  <c r="E54" i="2"/>
  <c r="D54" i="2"/>
  <c r="C54" i="2"/>
  <c r="M53" i="2"/>
  <c r="L53" i="2"/>
  <c r="J53" i="2"/>
  <c r="I53" i="2"/>
  <c r="H53" i="2"/>
  <c r="E53" i="2"/>
  <c r="D53" i="2"/>
  <c r="C53" i="2"/>
  <c r="K53" i="2" s="1"/>
  <c r="M52" i="2"/>
  <c r="L52" i="2"/>
  <c r="J52" i="2"/>
  <c r="K52" i="2" s="1"/>
  <c r="I52" i="2"/>
  <c r="H52" i="2"/>
  <c r="E52" i="2"/>
  <c r="D52" i="2"/>
  <c r="N52" i="2" s="1"/>
  <c r="C52" i="2"/>
  <c r="M51" i="2"/>
  <c r="L51" i="2"/>
  <c r="L59" i="2" s="1"/>
  <c r="J51" i="2"/>
  <c r="I51" i="2"/>
  <c r="H51" i="2"/>
  <c r="K51" i="2" s="1"/>
  <c r="E51" i="2"/>
  <c r="D51" i="2"/>
  <c r="C51" i="2"/>
  <c r="H49" i="2"/>
  <c r="M48" i="2"/>
  <c r="L48" i="2"/>
  <c r="N48" i="2" s="1"/>
  <c r="J48" i="2"/>
  <c r="I48" i="2"/>
  <c r="H48" i="2"/>
  <c r="M47" i="2"/>
  <c r="L47" i="2"/>
  <c r="J47" i="2"/>
  <c r="I47" i="2"/>
  <c r="H47" i="2"/>
  <c r="E47" i="2"/>
  <c r="D47" i="2"/>
  <c r="C47" i="2"/>
  <c r="K47" i="2" s="1"/>
  <c r="M46" i="2"/>
  <c r="L46" i="2"/>
  <c r="J46" i="2"/>
  <c r="K46" i="2" s="1"/>
  <c r="I46" i="2"/>
  <c r="H46" i="2"/>
  <c r="E46" i="2"/>
  <c r="D46" i="2"/>
  <c r="N46" i="2" s="1"/>
  <c r="C46" i="2"/>
  <c r="M45" i="2"/>
  <c r="L45" i="2"/>
  <c r="J45" i="2"/>
  <c r="I45" i="2"/>
  <c r="H45" i="2"/>
  <c r="E45" i="2"/>
  <c r="D45" i="2"/>
  <c r="C45" i="2"/>
  <c r="K45" i="2" s="1"/>
  <c r="N44" i="2"/>
  <c r="M44" i="2"/>
  <c r="L44" i="2"/>
  <c r="J44" i="2"/>
  <c r="I44" i="2"/>
  <c r="H44" i="2"/>
  <c r="E44" i="2"/>
  <c r="D44" i="2"/>
  <c r="C44" i="2"/>
  <c r="M43" i="2"/>
  <c r="L43" i="2"/>
  <c r="L49" i="2" s="1"/>
  <c r="K43" i="2"/>
  <c r="J43" i="2"/>
  <c r="I43" i="2"/>
  <c r="H43" i="2"/>
  <c r="E43" i="2"/>
  <c r="D43" i="2"/>
  <c r="C43" i="2"/>
  <c r="M42" i="2"/>
  <c r="L42" i="2"/>
  <c r="J42" i="2"/>
  <c r="J49" i="2" s="1"/>
  <c r="I42" i="2"/>
  <c r="H42" i="2"/>
  <c r="E42" i="2"/>
  <c r="E49" i="2" s="1"/>
  <c r="D42" i="2"/>
  <c r="N42" i="2" s="1"/>
  <c r="C42" i="2"/>
  <c r="M41" i="2"/>
  <c r="L41" i="2"/>
  <c r="J41" i="2"/>
  <c r="I41" i="2"/>
  <c r="H41" i="2"/>
  <c r="E41" i="2"/>
  <c r="D41" i="2"/>
  <c r="C41" i="2"/>
  <c r="M37" i="2"/>
  <c r="L37" i="2"/>
  <c r="K37" i="2"/>
  <c r="J37" i="2"/>
  <c r="I37" i="2"/>
  <c r="H37" i="2"/>
  <c r="E37" i="2"/>
  <c r="D37" i="2"/>
  <c r="C37" i="2"/>
  <c r="M36" i="2"/>
  <c r="L36" i="2"/>
  <c r="J36" i="2"/>
  <c r="K36" i="2" s="1"/>
  <c r="I36" i="2"/>
  <c r="H36" i="2"/>
  <c r="E36" i="2"/>
  <c r="D36" i="2"/>
  <c r="D38" i="2" s="1"/>
  <c r="C36" i="2"/>
  <c r="M35" i="2"/>
  <c r="N35" i="2" s="1"/>
  <c r="L35" i="2"/>
  <c r="J35" i="2"/>
  <c r="I35" i="2"/>
  <c r="H35" i="2"/>
  <c r="E35" i="2"/>
  <c r="D35" i="2"/>
  <c r="C35" i="2"/>
  <c r="N34" i="2"/>
  <c r="M34" i="2"/>
  <c r="L34" i="2"/>
  <c r="J34" i="2"/>
  <c r="I34" i="2"/>
  <c r="H34" i="2"/>
  <c r="E34" i="2"/>
  <c r="D34" i="2"/>
  <c r="C34" i="2"/>
  <c r="M33" i="2"/>
  <c r="M38" i="2" s="1"/>
  <c r="L33" i="2"/>
  <c r="J33" i="2"/>
  <c r="I33" i="2"/>
  <c r="I38" i="2" s="1"/>
  <c r="H33" i="2"/>
  <c r="E33" i="2"/>
  <c r="D33" i="2"/>
  <c r="C33" i="2"/>
  <c r="C38" i="2" s="1"/>
  <c r="M32" i="2"/>
  <c r="L32" i="2"/>
  <c r="L38" i="2" s="1"/>
  <c r="J32" i="2"/>
  <c r="J38" i="2" s="1"/>
  <c r="I32" i="2"/>
  <c r="H32" i="2"/>
  <c r="H38" i="2" s="1"/>
  <c r="E32" i="2"/>
  <c r="D32" i="2"/>
  <c r="N32" i="2" s="1"/>
  <c r="C32" i="2"/>
  <c r="I30" i="2"/>
  <c r="M29" i="2"/>
  <c r="M30" i="2" s="1"/>
  <c r="L29" i="2"/>
  <c r="J29" i="2"/>
  <c r="I29" i="2"/>
  <c r="H29" i="2"/>
  <c r="E29" i="2"/>
  <c r="D29" i="2"/>
  <c r="C29" i="2"/>
  <c r="C30" i="2" s="1"/>
  <c r="M28" i="2"/>
  <c r="L28" i="2"/>
  <c r="K28" i="2"/>
  <c r="J28" i="2"/>
  <c r="I28" i="2"/>
  <c r="H28" i="2"/>
  <c r="E28" i="2"/>
  <c r="D28" i="2"/>
  <c r="N28" i="2" s="1"/>
  <c r="O28" i="2" s="1"/>
  <c r="C28" i="2"/>
  <c r="M27" i="2"/>
  <c r="L27" i="2"/>
  <c r="J27" i="2"/>
  <c r="K27" i="2" s="1"/>
  <c r="I27" i="2"/>
  <c r="H27" i="2"/>
  <c r="E27" i="2"/>
  <c r="E30" i="2" s="1"/>
  <c r="D27" i="2"/>
  <c r="N27" i="2" s="1"/>
  <c r="C27" i="2"/>
  <c r="M26" i="2"/>
  <c r="L26" i="2"/>
  <c r="J26" i="2"/>
  <c r="K26" i="2" s="1"/>
  <c r="I26" i="2"/>
  <c r="H26" i="2"/>
  <c r="E26" i="2"/>
  <c r="D26" i="2"/>
  <c r="D30" i="2" s="1"/>
  <c r="C26" i="2"/>
  <c r="M23" i="2"/>
  <c r="L23" i="2"/>
  <c r="K23" i="2"/>
  <c r="J23" i="2"/>
  <c r="I23" i="2"/>
  <c r="H23" i="2"/>
  <c r="E23" i="2"/>
  <c r="D23" i="2"/>
  <c r="N23" i="2" s="1"/>
  <c r="O23" i="2" s="1"/>
  <c r="C23" i="2"/>
  <c r="M22" i="2"/>
  <c r="L22" i="2"/>
  <c r="J22" i="2"/>
  <c r="K22" i="2" s="1"/>
  <c r="I22" i="2"/>
  <c r="H22" i="2"/>
  <c r="E22" i="2"/>
  <c r="D22" i="2"/>
  <c r="N22" i="2" s="1"/>
  <c r="C22" i="2"/>
  <c r="M21" i="2"/>
  <c r="L21" i="2"/>
  <c r="J21" i="2"/>
  <c r="K21" i="2" s="1"/>
  <c r="I21" i="2"/>
  <c r="H21" i="2"/>
  <c r="E21" i="2"/>
  <c r="D21" i="2"/>
  <c r="N21" i="2" s="1"/>
  <c r="C21" i="2"/>
  <c r="M20" i="2"/>
  <c r="L20" i="2"/>
  <c r="N20" i="2" s="1"/>
  <c r="J20" i="2"/>
  <c r="I20" i="2"/>
  <c r="H20" i="2"/>
  <c r="E20" i="2"/>
  <c r="D20" i="2"/>
  <c r="C20" i="2"/>
  <c r="M19" i="2"/>
  <c r="L19" i="2"/>
  <c r="J19" i="2"/>
  <c r="I19" i="2"/>
  <c r="K19" i="2" s="1"/>
  <c r="H19" i="2"/>
  <c r="E19" i="2"/>
  <c r="D19" i="2"/>
  <c r="C19" i="2"/>
  <c r="C24" i="2" s="1"/>
  <c r="M18" i="2"/>
  <c r="L18" i="2"/>
  <c r="L24" i="2" s="1"/>
  <c r="K18" i="2"/>
  <c r="J18" i="2"/>
  <c r="I18" i="2"/>
  <c r="H18" i="2"/>
  <c r="E18" i="2"/>
  <c r="D18" i="2"/>
  <c r="N18" i="2" s="1"/>
  <c r="C18" i="2"/>
  <c r="N17" i="2"/>
  <c r="M17" i="2"/>
  <c r="L17" i="2"/>
  <c r="J17" i="2"/>
  <c r="K17" i="2" s="1"/>
  <c r="O17" i="2" s="1"/>
  <c r="I17" i="2"/>
  <c r="H17" i="2"/>
  <c r="M16" i="2"/>
  <c r="L16" i="2"/>
  <c r="J16" i="2"/>
  <c r="K16" i="2" s="1"/>
  <c r="I16" i="2"/>
  <c r="I24" i="2" s="1"/>
  <c r="H16" i="2"/>
  <c r="E16" i="2"/>
  <c r="D16" i="2"/>
  <c r="D24" i="2" s="1"/>
  <c r="C16" i="2"/>
  <c r="J14" i="2"/>
  <c r="M13" i="2"/>
  <c r="L13" i="2"/>
  <c r="J13" i="2"/>
  <c r="I13" i="2"/>
  <c r="H13" i="2"/>
  <c r="E13" i="2"/>
  <c r="D13" i="2"/>
  <c r="C13" i="2"/>
  <c r="K13" i="2" s="1"/>
  <c r="M12" i="2"/>
  <c r="L12" i="2"/>
  <c r="J12" i="2"/>
  <c r="K12" i="2" s="1"/>
  <c r="I12" i="2"/>
  <c r="H12" i="2"/>
  <c r="E12" i="2"/>
  <c r="D12" i="2"/>
  <c r="N12" i="2" s="1"/>
  <c r="C12" i="2"/>
  <c r="M11" i="2"/>
  <c r="L11" i="2"/>
  <c r="K11" i="2"/>
  <c r="J11" i="2"/>
  <c r="I11" i="2"/>
  <c r="H11" i="2"/>
  <c r="E11" i="2"/>
  <c r="D11" i="2"/>
  <c r="N11" i="2" s="1"/>
  <c r="C11" i="2"/>
  <c r="M10" i="2"/>
  <c r="L10" i="2"/>
  <c r="L14" i="2" s="1"/>
  <c r="J10" i="2"/>
  <c r="I10" i="2"/>
  <c r="H10" i="2"/>
  <c r="E10" i="2"/>
  <c r="D10" i="2"/>
  <c r="C10" i="2"/>
  <c r="M9" i="2"/>
  <c r="M14" i="2" s="1"/>
  <c r="L9" i="2"/>
  <c r="J9" i="2"/>
  <c r="I9" i="2"/>
  <c r="H9" i="2"/>
  <c r="E9" i="2"/>
  <c r="D9" i="2"/>
  <c r="C9" i="2"/>
  <c r="M8" i="2"/>
  <c r="L8" i="2"/>
  <c r="K8" i="2"/>
  <c r="J8" i="2"/>
  <c r="I8" i="2"/>
  <c r="H8" i="2"/>
  <c r="H14" i="2" s="1"/>
  <c r="E8" i="2"/>
  <c r="D8" i="2"/>
  <c r="N8" i="2" s="1"/>
  <c r="O8" i="2" s="1"/>
  <c r="C8" i="2"/>
  <c r="M7" i="2"/>
  <c r="L7" i="2"/>
  <c r="J7" i="2"/>
  <c r="K7" i="2" s="1"/>
  <c r="I7" i="2"/>
  <c r="I14" i="2" s="1"/>
  <c r="H7" i="2"/>
  <c r="E7" i="2"/>
  <c r="D7" i="2"/>
  <c r="D14" i="2" s="1"/>
  <c r="C7" i="2"/>
  <c r="N133" i="1"/>
  <c r="M133" i="1"/>
  <c r="L133" i="1"/>
  <c r="K133" i="1"/>
  <c r="J133" i="1"/>
  <c r="I133" i="1"/>
  <c r="H133" i="1"/>
  <c r="G133" i="1"/>
  <c r="F133" i="1"/>
  <c r="E133" i="1"/>
  <c r="D133" i="1"/>
  <c r="N132" i="1"/>
  <c r="M132" i="1"/>
  <c r="L132" i="1"/>
  <c r="K132" i="1"/>
  <c r="J132" i="1"/>
  <c r="I132" i="1"/>
  <c r="H132" i="1"/>
  <c r="G132" i="1"/>
  <c r="F132" i="1"/>
  <c r="E132" i="1"/>
  <c r="D132" i="1"/>
  <c r="N131" i="1"/>
  <c r="M131" i="1"/>
  <c r="L131" i="1"/>
  <c r="K131" i="1"/>
  <c r="J131" i="1"/>
  <c r="I131" i="1"/>
  <c r="H131" i="1"/>
  <c r="G131" i="1"/>
  <c r="F131" i="1"/>
  <c r="E131" i="1"/>
  <c r="D131" i="1"/>
  <c r="N130" i="1"/>
  <c r="M130" i="1"/>
  <c r="L130" i="1"/>
  <c r="K130" i="1"/>
  <c r="J130" i="1"/>
  <c r="I130" i="1"/>
  <c r="H130" i="1"/>
  <c r="G130" i="1"/>
  <c r="F130" i="1"/>
  <c r="E130" i="1"/>
  <c r="D130" i="1"/>
  <c r="N129" i="1"/>
  <c r="M129" i="1"/>
  <c r="L129" i="1"/>
  <c r="K129" i="1"/>
  <c r="J129" i="1"/>
  <c r="I129" i="1"/>
  <c r="H129" i="1"/>
  <c r="G129" i="1"/>
  <c r="F129" i="1"/>
  <c r="E129" i="1"/>
  <c r="D129" i="1"/>
  <c r="N128" i="1"/>
  <c r="M128" i="1"/>
  <c r="L128" i="1"/>
  <c r="K128" i="1"/>
  <c r="J128" i="1"/>
  <c r="I128" i="1"/>
  <c r="H128" i="1"/>
  <c r="G128" i="1"/>
  <c r="F128" i="1"/>
  <c r="E128" i="1"/>
  <c r="D128" i="1"/>
  <c r="N127" i="1"/>
  <c r="M127" i="1"/>
  <c r="L127" i="1"/>
  <c r="K127" i="1"/>
  <c r="J127" i="1"/>
  <c r="I127" i="1"/>
  <c r="H127" i="1"/>
  <c r="G127" i="1"/>
  <c r="F127" i="1"/>
  <c r="E127" i="1"/>
  <c r="D127" i="1"/>
  <c r="N126" i="1"/>
  <c r="M126" i="1"/>
  <c r="L126" i="1"/>
  <c r="K126" i="1"/>
  <c r="J126" i="1"/>
  <c r="I126" i="1"/>
  <c r="H126" i="1"/>
  <c r="G126" i="1"/>
  <c r="F126" i="1"/>
  <c r="E126" i="1"/>
  <c r="D126" i="1"/>
  <c r="N124" i="1"/>
  <c r="M124" i="1"/>
  <c r="L124" i="1"/>
  <c r="K124" i="1"/>
  <c r="J124" i="1"/>
  <c r="I124" i="1"/>
  <c r="H124" i="1"/>
  <c r="G124" i="1"/>
  <c r="F124" i="1"/>
  <c r="E124" i="1"/>
  <c r="D124" i="1"/>
  <c r="N123" i="1"/>
  <c r="M123" i="1"/>
  <c r="L123" i="1"/>
  <c r="K123" i="1"/>
  <c r="J123" i="1"/>
  <c r="I123" i="1"/>
  <c r="H123" i="1"/>
  <c r="G123" i="1"/>
  <c r="F123" i="1"/>
  <c r="E123" i="1"/>
  <c r="D123" i="1"/>
  <c r="N122" i="1"/>
  <c r="M122" i="1"/>
  <c r="L122" i="1"/>
  <c r="K122" i="1"/>
  <c r="J122" i="1"/>
  <c r="I122" i="1"/>
  <c r="H122" i="1"/>
  <c r="G122" i="1"/>
  <c r="F122" i="1"/>
  <c r="E122" i="1"/>
  <c r="D122" i="1"/>
  <c r="N121" i="1"/>
  <c r="M121" i="1"/>
  <c r="L121" i="1"/>
  <c r="K121" i="1"/>
  <c r="J121" i="1"/>
  <c r="I121" i="1"/>
  <c r="H121" i="1"/>
  <c r="G121" i="1"/>
  <c r="F121" i="1"/>
  <c r="E121" i="1"/>
  <c r="D121" i="1"/>
  <c r="N120" i="1"/>
  <c r="M120" i="1"/>
  <c r="L120" i="1"/>
  <c r="K120" i="1"/>
  <c r="J120" i="1"/>
  <c r="I120" i="1"/>
  <c r="H120" i="1"/>
  <c r="G120" i="1"/>
  <c r="F120" i="1"/>
  <c r="E120" i="1"/>
  <c r="D120" i="1"/>
  <c r="N119" i="1"/>
  <c r="M119" i="1"/>
  <c r="L119" i="1"/>
  <c r="K119" i="1"/>
  <c r="J119" i="1"/>
  <c r="I119" i="1"/>
  <c r="H119" i="1"/>
  <c r="G119" i="1"/>
  <c r="F119" i="1"/>
  <c r="E119" i="1"/>
  <c r="D119" i="1"/>
  <c r="N118" i="1"/>
  <c r="M118" i="1"/>
  <c r="L118" i="1"/>
  <c r="K118" i="1"/>
  <c r="J118" i="1"/>
  <c r="I118" i="1"/>
  <c r="H118" i="1"/>
  <c r="G118" i="1"/>
  <c r="F118" i="1"/>
  <c r="E118" i="1"/>
  <c r="D118" i="1"/>
  <c r="N117" i="1"/>
  <c r="M117" i="1"/>
  <c r="L117" i="1"/>
  <c r="K117" i="1"/>
  <c r="J117" i="1"/>
  <c r="I117" i="1"/>
  <c r="H117" i="1"/>
  <c r="G117" i="1"/>
  <c r="F117" i="1"/>
  <c r="E117" i="1"/>
  <c r="D117" i="1"/>
  <c r="N116" i="1"/>
  <c r="M116" i="1"/>
  <c r="L116" i="1"/>
  <c r="K116" i="1"/>
  <c r="J116" i="1"/>
  <c r="I116" i="1"/>
  <c r="H116" i="1"/>
  <c r="G116" i="1"/>
  <c r="F116" i="1"/>
  <c r="E116" i="1"/>
  <c r="D116" i="1"/>
  <c r="N115" i="1"/>
  <c r="M115" i="1"/>
  <c r="L115" i="1"/>
  <c r="K115" i="1"/>
  <c r="J115" i="1"/>
  <c r="I115" i="1"/>
  <c r="H115" i="1"/>
  <c r="G115" i="1"/>
  <c r="F115" i="1"/>
  <c r="E115" i="1"/>
  <c r="D115" i="1"/>
  <c r="N114" i="1"/>
  <c r="M114" i="1"/>
  <c r="L114" i="1"/>
  <c r="K114" i="1"/>
  <c r="J114" i="1"/>
  <c r="I114" i="1"/>
  <c r="H114" i="1"/>
  <c r="G114" i="1"/>
  <c r="F114" i="1"/>
  <c r="E114" i="1"/>
  <c r="D114" i="1"/>
  <c r="N113" i="1"/>
  <c r="M113" i="1"/>
  <c r="L113" i="1"/>
  <c r="K113" i="1"/>
  <c r="J113" i="1"/>
  <c r="I113" i="1"/>
  <c r="H113" i="1"/>
  <c r="G113" i="1"/>
  <c r="F113" i="1"/>
  <c r="E113" i="1"/>
  <c r="D113" i="1"/>
  <c r="N112" i="1"/>
  <c r="M112" i="1"/>
  <c r="L112" i="1"/>
  <c r="K112" i="1"/>
  <c r="J112" i="1"/>
  <c r="I112" i="1"/>
  <c r="H112" i="1"/>
  <c r="G112" i="1"/>
  <c r="F112" i="1"/>
  <c r="E112" i="1"/>
  <c r="D112" i="1"/>
  <c r="N111" i="1"/>
  <c r="M111" i="1"/>
  <c r="L111" i="1"/>
  <c r="K111" i="1"/>
  <c r="J111" i="1"/>
  <c r="I111" i="1"/>
  <c r="H111" i="1"/>
  <c r="G111" i="1"/>
  <c r="F111" i="1"/>
  <c r="E111" i="1"/>
  <c r="D111" i="1"/>
  <c r="N110" i="1"/>
  <c r="M110" i="1"/>
  <c r="L110" i="1"/>
  <c r="K110" i="1"/>
  <c r="J110" i="1"/>
  <c r="I110" i="1"/>
  <c r="H110" i="1"/>
  <c r="G110" i="1"/>
  <c r="F110" i="1"/>
  <c r="E110" i="1"/>
  <c r="D110" i="1"/>
  <c r="N109" i="1"/>
  <c r="M109" i="1"/>
  <c r="L109" i="1"/>
  <c r="K109" i="1"/>
  <c r="J109" i="1"/>
  <c r="I109" i="1"/>
  <c r="H109" i="1"/>
  <c r="G109" i="1"/>
  <c r="F109" i="1"/>
  <c r="E109" i="1"/>
  <c r="D109" i="1"/>
  <c r="N107" i="1"/>
  <c r="M107" i="1"/>
  <c r="L107" i="1"/>
  <c r="K107" i="1"/>
  <c r="J107" i="1"/>
  <c r="I107" i="1"/>
  <c r="H107" i="1"/>
  <c r="G107" i="1"/>
  <c r="F107" i="1"/>
  <c r="E107" i="1"/>
  <c r="D107" i="1"/>
  <c r="N106" i="1"/>
  <c r="M106" i="1"/>
  <c r="L106" i="1"/>
  <c r="K106" i="1"/>
  <c r="J106" i="1"/>
  <c r="I106" i="1"/>
  <c r="H106" i="1"/>
  <c r="G106" i="1"/>
  <c r="F106" i="1"/>
  <c r="E106" i="1"/>
  <c r="D106" i="1"/>
  <c r="N105" i="1"/>
  <c r="M105" i="1"/>
  <c r="L105" i="1"/>
  <c r="K105" i="1"/>
  <c r="J105" i="1"/>
  <c r="I105" i="1"/>
  <c r="H105" i="1"/>
  <c r="G105" i="1"/>
  <c r="F105" i="1"/>
  <c r="E105" i="1"/>
  <c r="D105" i="1"/>
  <c r="N104" i="1"/>
  <c r="M104" i="1"/>
  <c r="L104" i="1"/>
  <c r="K104" i="1"/>
  <c r="J104" i="1"/>
  <c r="I104" i="1"/>
  <c r="H104" i="1"/>
  <c r="G104" i="1"/>
  <c r="F104" i="1"/>
  <c r="E104" i="1"/>
  <c r="D104" i="1"/>
  <c r="N103" i="1"/>
  <c r="M103" i="1"/>
  <c r="L103" i="1"/>
  <c r="K103" i="1"/>
  <c r="J103" i="1"/>
  <c r="I103" i="1"/>
  <c r="H103" i="1"/>
  <c r="G103" i="1"/>
  <c r="F103" i="1"/>
  <c r="E103" i="1"/>
  <c r="D103" i="1"/>
  <c r="N102" i="1"/>
  <c r="M102" i="1"/>
  <c r="L102" i="1"/>
  <c r="K102" i="1"/>
  <c r="J102" i="1"/>
  <c r="I102" i="1"/>
  <c r="H102" i="1"/>
  <c r="G102" i="1"/>
  <c r="F102" i="1"/>
  <c r="E102" i="1"/>
  <c r="D102" i="1"/>
  <c r="N101" i="1"/>
  <c r="M101" i="1"/>
  <c r="L101" i="1"/>
  <c r="K101" i="1"/>
  <c r="J101" i="1"/>
  <c r="I101" i="1"/>
  <c r="H101" i="1"/>
  <c r="G101" i="1"/>
  <c r="F101" i="1"/>
  <c r="E101" i="1"/>
  <c r="D101" i="1"/>
  <c r="N100" i="1"/>
  <c r="M100" i="1"/>
  <c r="L100" i="1"/>
  <c r="K100" i="1"/>
  <c r="J100" i="1"/>
  <c r="I100" i="1"/>
  <c r="H100" i="1"/>
  <c r="G100" i="1"/>
  <c r="F100" i="1"/>
  <c r="E100" i="1"/>
  <c r="D100" i="1"/>
  <c r="N99" i="1"/>
  <c r="M99" i="1"/>
  <c r="L99" i="1"/>
  <c r="K99" i="1"/>
  <c r="J99" i="1"/>
  <c r="I99" i="1"/>
  <c r="H99" i="1"/>
  <c r="G99" i="1"/>
  <c r="F99" i="1"/>
  <c r="E99" i="1"/>
  <c r="D99" i="1"/>
  <c r="N98" i="1"/>
  <c r="M98" i="1"/>
  <c r="L98" i="1"/>
  <c r="K98" i="1"/>
  <c r="J98" i="1"/>
  <c r="I98" i="1"/>
  <c r="H98" i="1"/>
  <c r="G98" i="1"/>
  <c r="F98" i="1"/>
  <c r="E98" i="1"/>
  <c r="D98" i="1"/>
  <c r="N97" i="1"/>
  <c r="M97" i="1"/>
  <c r="L97" i="1"/>
  <c r="K97" i="1"/>
  <c r="J97" i="1"/>
  <c r="I97" i="1"/>
  <c r="H97" i="1"/>
  <c r="G97" i="1"/>
  <c r="F97" i="1"/>
  <c r="E97" i="1"/>
  <c r="D97" i="1"/>
  <c r="N96" i="1"/>
  <c r="M96" i="1"/>
  <c r="L96" i="1"/>
  <c r="K96" i="1"/>
  <c r="J96" i="1"/>
  <c r="I96" i="1"/>
  <c r="H96" i="1"/>
  <c r="G96" i="1"/>
  <c r="F96" i="1"/>
  <c r="E96" i="1"/>
  <c r="D96" i="1"/>
  <c r="N95" i="1"/>
  <c r="M95" i="1"/>
  <c r="L95" i="1"/>
  <c r="K95" i="1"/>
  <c r="J95" i="1"/>
  <c r="I95" i="1"/>
  <c r="H95" i="1"/>
  <c r="G95" i="1"/>
  <c r="F95" i="1"/>
  <c r="E95" i="1"/>
  <c r="D95" i="1"/>
  <c r="N94" i="1"/>
  <c r="M94" i="1"/>
  <c r="L94" i="1"/>
  <c r="K94" i="1"/>
  <c r="J94" i="1"/>
  <c r="I94" i="1"/>
  <c r="H94" i="1"/>
  <c r="G94" i="1"/>
  <c r="F94" i="1"/>
  <c r="E94" i="1"/>
  <c r="D94" i="1"/>
  <c r="N93" i="1"/>
  <c r="M93" i="1"/>
  <c r="L93" i="1"/>
  <c r="K93" i="1"/>
  <c r="J93" i="1"/>
  <c r="I93" i="1"/>
  <c r="H93" i="1"/>
  <c r="G93" i="1"/>
  <c r="F93" i="1"/>
  <c r="E93" i="1"/>
  <c r="D93" i="1"/>
  <c r="N92" i="1"/>
  <c r="M92" i="1"/>
  <c r="L92" i="1"/>
  <c r="K92" i="1"/>
  <c r="J92" i="1"/>
  <c r="I92" i="1"/>
  <c r="H92" i="1"/>
  <c r="G92" i="1"/>
  <c r="F92" i="1"/>
  <c r="E92" i="1"/>
  <c r="D92" i="1"/>
  <c r="N91" i="1"/>
  <c r="M91" i="1"/>
  <c r="L91" i="1"/>
  <c r="K91" i="1"/>
  <c r="J91" i="1"/>
  <c r="I91" i="1"/>
  <c r="H91" i="1"/>
  <c r="G91" i="1"/>
  <c r="F91" i="1"/>
  <c r="E91" i="1"/>
  <c r="D91" i="1"/>
  <c r="N88" i="1"/>
  <c r="M88" i="1"/>
  <c r="L88" i="1"/>
  <c r="K88" i="1"/>
  <c r="J88" i="1"/>
  <c r="I88" i="1"/>
  <c r="H88" i="1"/>
  <c r="G88" i="1"/>
  <c r="F88" i="1"/>
  <c r="E88" i="1"/>
  <c r="D88" i="1"/>
  <c r="N87" i="1"/>
  <c r="M87" i="1"/>
  <c r="L87" i="1"/>
  <c r="K87" i="1"/>
  <c r="J87" i="1"/>
  <c r="I87" i="1"/>
  <c r="H87" i="1"/>
  <c r="G87" i="1"/>
  <c r="F87" i="1"/>
  <c r="E87" i="1"/>
  <c r="D87" i="1"/>
  <c r="N86" i="1"/>
  <c r="M86" i="1"/>
  <c r="L86" i="1"/>
  <c r="K86" i="1"/>
  <c r="J86" i="1"/>
  <c r="I86" i="1"/>
  <c r="H86" i="1"/>
  <c r="G86" i="1"/>
  <c r="F86" i="1"/>
  <c r="E86" i="1"/>
  <c r="D86" i="1"/>
  <c r="N85" i="1"/>
  <c r="M85" i="1"/>
  <c r="L85" i="1"/>
  <c r="K85" i="1"/>
  <c r="J85" i="1"/>
  <c r="I85" i="1"/>
  <c r="H85" i="1"/>
  <c r="G85" i="1"/>
  <c r="F85" i="1"/>
  <c r="E85" i="1"/>
  <c r="D85" i="1"/>
  <c r="N84" i="1"/>
  <c r="M84" i="1"/>
  <c r="L84" i="1"/>
  <c r="K84" i="1"/>
  <c r="J84" i="1"/>
  <c r="I84" i="1"/>
  <c r="H84" i="1"/>
  <c r="G84" i="1"/>
  <c r="F84" i="1"/>
  <c r="E84" i="1"/>
  <c r="D84" i="1"/>
  <c r="N83" i="1"/>
  <c r="M83" i="1"/>
  <c r="L83" i="1"/>
  <c r="K83" i="1"/>
  <c r="J83" i="1"/>
  <c r="I83" i="1"/>
  <c r="H83" i="1"/>
  <c r="G83" i="1"/>
  <c r="F83" i="1"/>
  <c r="E83" i="1"/>
  <c r="D83" i="1"/>
  <c r="N82" i="1"/>
  <c r="M82" i="1"/>
  <c r="L82" i="1"/>
  <c r="K82" i="1"/>
  <c r="J82" i="1"/>
  <c r="I82" i="1"/>
  <c r="H82" i="1"/>
  <c r="G82" i="1"/>
  <c r="F82" i="1"/>
  <c r="E82" i="1"/>
  <c r="D82" i="1"/>
  <c r="N81" i="1"/>
  <c r="M81" i="1"/>
  <c r="L81" i="1"/>
  <c r="K81" i="1"/>
  <c r="J81" i="1"/>
  <c r="I81" i="1"/>
  <c r="H81" i="1"/>
  <c r="G81" i="1"/>
  <c r="F81" i="1"/>
  <c r="E81" i="1"/>
  <c r="D81" i="1"/>
  <c r="N79" i="1"/>
  <c r="M79" i="1"/>
  <c r="L79" i="1"/>
  <c r="K79" i="1"/>
  <c r="J79" i="1"/>
  <c r="I79" i="1"/>
  <c r="H79" i="1"/>
  <c r="G79" i="1"/>
  <c r="F79" i="1"/>
  <c r="E79" i="1"/>
  <c r="D79" i="1"/>
  <c r="N78" i="1"/>
  <c r="M78" i="1"/>
  <c r="L78" i="1"/>
  <c r="K78" i="1"/>
  <c r="J78" i="1"/>
  <c r="I78" i="1"/>
  <c r="H78" i="1"/>
  <c r="G78" i="1"/>
  <c r="F78" i="1"/>
  <c r="E78" i="1"/>
  <c r="D78" i="1"/>
  <c r="N77" i="1"/>
  <c r="M77" i="1"/>
  <c r="L77" i="1"/>
  <c r="K77" i="1"/>
  <c r="J77" i="1"/>
  <c r="I77" i="1"/>
  <c r="H77" i="1"/>
  <c r="G77" i="1"/>
  <c r="F77" i="1"/>
  <c r="E77" i="1"/>
  <c r="D77" i="1"/>
  <c r="N76" i="1"/>
  <c r="M76" i="1"/>
  <c r="L76" i="1"/>
  <c r="K76" i="1"/>
  <c r="J76" i="1"/>
  <c r="I76" i="1"/>
  <c r="H76" i="1"/>
  <c r="G76" i="1"/>
  <c r="F76" i="1"/>
  <c r="E76" i="1"/>
  <c r="D76" i="1"/>
  <c r="N75" i="1"/>
  <c r="M75" i="1"/>
  <c r="L75" i="1"/>
  <c r="K75" i="1"/>
  <c r="J75" i="1"/>
  <c r="I75" i="1"/>
  <c r="H75" i="1"/>
  <c r="G75" i="1"/>
  <c r="F75" i="1"/>
  <c r="E75" i="1"/>
  <c r="D75" i="1"/>
  <c r="N74" i="1"/>
  <c r="M74" i="1"/>
  <c r="L74" i="1"/>
  <c r="K74" i="1"/>
  <c r="J74" i="1"/>
  <c r="I74" i="1"/>
  <c r="H74" i="1"/>
  <c r="G74" i="1"/>
  <c r="F74" i="1"/>
  <c r="E74" i="1"/>
  <c r="D74" i="1"/>
  <c r="N73" i="1"/>
  <c r="M73" i="1"/>
  <c r="L73" i="1"/>
  <c r="K73" i="1"/>
  <c r="J73" i="1"/>
  <c r="I73" i="1"/>
  <c r="H73" i="1"/>
  <c r="G73" i="1"/>
  <c r="F73" i="1"/>
  <c r="E73" i="1"/>
  <c r="D73" i="1"/>
  <c r="N72" i="1"/>
  <c r="M72" i="1"/>
  <c r="L72" i="1"/>
  <c r="K72" i="1"/>
  <c r="J72" i="1"/>
  <c r="I72" i="1"/>
  <c r="H72" i="1"/>
  <c r="G72" i="1"/>
  <c r="F72" i="1"/>
  <c r="E72" i="1"/>
  <c r="D72" i="1"/>
  <c r="N71" i="1"/>
  <c r="M71" i="1"/>
  <c r="L71" i="1"/>
  <c r="K71" i="1"/>
  <c r="J71" i="1"/>
  <c r="I71" i="1"/>
  <c r="H71" i="1"/>
  <c r="G71" i="1"/>
  <c r="F71" i="1"/>
  <c r="E71" i="1"/>
  <c r="D71" i="1"/>
  <c r="N70" i="1"/>
  <c r="M70" i="1"/>
  <c r="L70" i="1"/>
  <c r="K70" i="1"/>
  <c r="J70" i="1"/>
  <c r="I70" i="1"/>
  <c r="H70" i="1"/>
  <c r="G70" i="1"/>
  <c r="F70" i="1"/>
  <c r="E70" i="1"/>
  <c r="D70" i="1"/>
  <c r="N68" i="1"/>
  <c r="M68" i="1"/>
  <c r="L68" i="1"/>
  <c r="K68" i="1"/>
  <c r="J68" i="1"/>
  <c r="I68" i="1"/>
  <c r="H68" i="1"/>
  <c r="G68" i="1"/>
  <c r="F68" i="1"/>
  <c r="E68" i="1"/>
  <c r="D68" i="1"/>
  <c r="N67" i="1"/>
  <c r="M67" i="1"/>
  <c r="L67" i="1"/>
  <c r="K67" i="1"/>
  <c r="J67" i="1"/>
  <c r="I67" i="1"/>
  <c r="H67" i="1"/>
  <c r="G67" i="1"/>
  <c r="F67" i="1"/>
  <c r="E67" i="1"/>
  <c r="D67" i="1"/>
  <c r="N66" i="1"/>
  <c r="M66" i="1"/>
  <c r="L66" i="1"/>
  <c r="K66" i="1"/>
  <c r="J66" i="1"/>
  <c r="I66" i="1"/>
  <c r="H66" i="1"/>
  <c r="G66" i="1"/>
  <c r="F66" i="1"/>
  <c r="E66" i="1"/>
  <c r="D66" i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/>
  <c r="I64" i="1"/>
  <c r="H64" i="1"/>
  <c r="G64" i="1"/>
  <c r="F64" i="1"/>
  <c r="E64" i="1"/>
  <c r="D64" i="1"/>
  <c r="N63" i="1"/>
  <c r="M63" i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L61" i="1"/>
  <c r="K61" i="1"/>
  <c r="J61" i="1"/>
  <c r="I61" i="1"/>
  <c r="H61" i="1"/>
  <c r="G61" i="1"/>
  <c r="F61" i="1"/>
  <c r="E61" i="1"/>
  <c r="D61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L58" i="1"/>
  <c r="K58" i="1"/>
  <c r="J58" i="1"/>
  <c r="I58" i="1"/>
  <c r="H58" i="1"/>
  <c r="G58" i="1"/>
  <c r="F58" i="1"/>
  <c r="E58" i="1"/>
  <c r="D58" i="1"/>
  <c r="N57" i="1"/>
  <c r="M57" i="1"/>
  <c r="L57" i="1"/>
  <c r="K57" i="1"/>
  <c r="J57" i="1"/>
  <c r="I57" i="1"/>
  <c r="H57" i="1"/>
  <c r="G57" i="1"/>
  <c r="F57" i="1"/>
  <c r="E57" i="1"/>
  <c r="D57" i="1"/>
  <c r="N56" i="1"/>
  <c r="M56" i="1"/>
  <c r="L56" i="1"/>
  <c r="K56" i="1"/>
  <c r="J56" i="1"/>
  <c r="I56" i="1"/>
  <c r="H56" i="1"/>
  <c r="G56" i="1"/>
  <c r="F56" i="1"/>
  <c r="E56" i="1"/>
  <c r="D56" i="1"/>
  <c r="N55" i="1"/>
  <c r="M55" i="1"/>
  <c r="L55" i="1"/>
  <c r="K55" i="1"/>
  <c r="J55" i="1"/>
  <c r="I55" i="1"/>
  <c r="H55" i="1"/>
  <c r="G55" i="1"/>
  <c r="F55" i="1"/>
  <c r="E55" i="1"/>
  <c r="D55" i="1"/>
  <c r="N54" i="1"/>
  <c r="M54" i="1"/>
  <c r="L54" i="1"/>
  <c r="K54" i="1"/>
  <c r="J54" i="1"/>
  <c r="I54" i="1"/>
  <c r="H54" i="1"/>
  <c r="G54" i="1"/>
  <c r="F54" i="1"/>
  <c r="E54" i="1"/>
  <c r="D54" i="1"/>
  <c r="N53" i="1"/>
  <c r="M53" i="1"/>
  <c r="L53" i="1"/>
  <c r="K53" i="1"/>
  <c r="J53" i="1"/>
  <c r="I53" i="1"/>
  <c r="H53" i="1"/>
  <c r="G53" i="1"/>
  <c r="F53" i="1"/>
  <c r="E53" i="1"/>
  <c r="D53" i="1"/>
  <c r="N52" i="1"/>
  <c r="M52" i="1"/>
  <c r="L52" i="1"/>
  <c r="K52" i="1"/>
  <c r="J52" i="1"/>
  <c r="I52" i="1"/>
  <c r="H52" i="1"/>
  <c r="G52" i="1"/>
  <c r="F52" i="1"/>
  <c r="E52" i="1"/>
  <c r="D52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L50" i="1"/>
  <c r="K50" i="1"/>
  <c r="J50" i="1"/>
  <c r="I50" i="1"/>
  <c r="H50" i="1"/>
  <c r="G50" i="1"/>
  <c r="F50" i="1"/>
  <c r="E50" i="1"/>
  <c r="D50" i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/>
  <c r="I46" i="1"/>
  <c r="H46" i="1"/>
  <c r="G46" i="1"/>
  <c r="F46" i="1"/>
  <c r="E46" i="1"/>
  <c r="D46" i="1"/>
  <c r="N45" i="1"/>
  <c r="M45" i="1"/>
  <c r="L45" i="1"/>
  <c r="K45" i="1"/>
  <c r="J45" i="1"/>
  <c r="I45" i="1"/>
  <c r="H45" i="1"/>
  <c r="G45" i="1"/>
  <c r="F45" i="1"/>
  <c r="E45" i="1"/>
  <c r="D45" i="1"/>
  <c r="N44" i="1"/>
  <c r="M44" i="1"/>
  <c r="L44" i="1"/>
  <c r="K44" i="1"/>
  <c r="J44" i="1"/>
  <c r="I44" i="1"/>
  <c r="H44" i="1"/>
  <c r="G44" i="1"/>
  <c r="F44" i="1"/>
  <c r="E44" i="1"/>
  <c r="D44" i="1"/>
  <c r="N43" i="1"/>
  <c r="M43" i="1"/>
  <c r="L43" i="1"/>
  <c r="K43" i="1"/>
  <c r="J43" i="1"/>
  <c r="I43" i="1"/>
  <c r="H43" i="1"/>
  <c r="G43" i="1"/>
  <c r="F43" i="1"/>
  <c r="E43" i="1"/>
  <c r="D4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N39" i="1"/>
  <c r="M39" i="1"/>
  <c r="L39" i="1"/>
  <c r="K39" i="1"/>
  <c r="J39" i="1"/>
  <c r="I39" i="1"/>
  <c r="H39" i="1"/>
  <c r="G39" i="1"/>
  <c r="F39" i="1"/>
  <c r="E39" i="1"/>
  <c r="D39" i="1"/>
  <c r="N38" i="1"/>
  <c r="M38" i="1"/>
  <c r="L38" i="1"/>
  <c r="K38" i="1"/>
  <c r="J38" i="1"/>
  <c r="I38" i="1"/>
  <c r="H38" i="1"/>
  <c r="G38" i="1"/>
  <c r="F38" i="1"/>
  <c r="E38" i="1"/>
  <c r="D38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N34" i="1"/>
  <c r="M34" i="1"/>
  <c r="L34" i="1"/>
  <c r="K34" i="1"/>
  <c r="J34" i="1"/>
  <c r="I34" i="1"/>
  <c r="H34" i="1"/>
  <c r="G34" i="1"/>
  <c r="F34" i="1"/>
  <c r="E34" i="1"/>
  <c r="D34" i="1"/>
  <c r="N33" i="1"/>
  <c r="M33" i="1"/>
  <c r="L33" i="1"/>
  <c r="K33" i="1"/>
  <c r="J33" i="1"/>
  <c r="I33" i="1"/>
  <c r="H33" i="1"/>
  <c r="G33" i="1"/>
  <c r="F33" i="1"/>
  <c r="E33" i="1"/>
  <c r="D33" i="1"/>
  <c r="N32" i="1"/>
  <c r="M32" i="1"/>
  <c r="L32" i="1"/>
  <c r="K32" i="1"/>
  <c r="J32" i="1"/>
  <c r="I32" i="1"/>
  <c r="H32" i="1"/>
  <c r="G32" i="1"/>
  <c r="F32" i="1"/>
  <c r="E32" i="1"/>
  <c r="D32" i="1"/>
  <c r="N30" i="1"/>
  <c r="M30" i="1"/>
  <c r="L30" i="1"/>
  <c r="K30" i="1"/>
  <c r="J30" i="1"/>
  <c r="I30" i="1"/>
  <c r="H30" i="1"/>
  <c r="G30" i="1"/>
  <c r="F30" i="1"/>
  <c r="E30" i="1"/>
  <c r="D30" i="1"/>
  <c r="N29" i="1"/>
  <c r="M29" i="1"/>
  <c r="L29" i="1"/>
  <c r="K29" i="1"/>
  <c r="J29" i="1"/>
  <c r="I29" i="1"/>
  <c r="H29" i="1"/>
  <c r="G29" i="1"/>
  <c r="F29" i="1"/>
  <c r="E29" i="1"/>
  <c r="D29" i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N26" i="1"/>
  <c r="M26" i="1"/>
  <c r="L26" i="1"/>
  <c r="K26" i="1"/>
  <c r="J26" i="1"/>
  <c r="I26" i="1"/>
  <c r="H26" i="1"/>
  <c r="G26" i="1"/>
  <c r="F26" i="1"/>
  <c r="E26" i="1"/>
  <c r="D26" i="1"/>
  <c r="N25" i="1"/>
  <c r="M25" i="1"/>
  <c r="L25" i="1"/>
  <c r="K25" i="1"/>
  <c r="J25" i="1"/>
  <c r="I25" i="1"/>
  <c r="H25" i="1"/>
  <c r="G25" i="1"/>
  <c r="F25" i="1"/>
  <c r="E25" i="1"/>
  <c r="D25" i="1"/>
  <c r="N24" i="1"/>
  <c r="M24" i="1"/>
  <c r="L24" i="1"/>
  <c r="K24" i="1"/>
  <c r="J24" i="1"/>
  <c r="I24" i="1"/>
  <c r="H24" i="1"/>
  <c r="G24" i="1"/>
  <c r="F24" i="1"/>
  <c r="E24" i="1"/>
  <c r="D24" i="1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N18" i="1"/>
  <c r="M18" i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J16" i="1"/>
  <c r="I16" i="1"/>
  <c r="H16" i="1"/>
  <c r="G16" i="1"/>
  <c r="F16" i="1"/>
  <c r="E16" i="1"/>
  <c r="D16" i="1"/>
  <c r="N14" i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N12" i="1"/>
  <c r="M12" i="1"/>
  <c r="L12" i="1"/>
  <c r="K12" i="1"/>
  <c r="J12" i="1"/>
  <c r="I12" i="1"/>
  <c r="H12" i="1"/>
  <c r="G12" i="1"/>
  <c r="F12" i="1"/>
  <c r="E12" i="1"/>
  <c r="D12" i="1"/>
  <c r="N11" i="1"/>
  <c r="M11" i="1"/>
  <c r="L11" i="1"/>
  <c r="K11" i="1"/>
  <c r="J11" i="1"/>
  <c r="I11" i="1"/>
  <c r="H11" i="1"/>
  <c r="G11" i="1"/>
  <c r="F11" i="1"/>
  <c r="E11" i="1"/>
  <c r="D11" i="1"/>
  <c r="N10" i="1"/>
  <c r="M10" i="1"/>
  <c r="L10" i="1"/>
  <c r="K10" i="1"/>
  <c r="J10" i="1"/>
  <c r="I10" i="1"/>
  <c r="H10" i="1"/>
  <c r="G10" i="1"/>
  <c r="F10" i="1"/>
  <c r="E10" i="1"/>
  <c r="D10" i="1"/>
  <c r="N9" i="1"/>
  <c r="M9" i="1"/>
  <c r="L9" i="1"/>
  <c r="K9" i="1"/>
  <c r="J9" i="1"/>
  <c r="I9" i="1"/>
  <c r="H9" i="1"/>
  <c r="G9" i="1"/>
  <c r="F9" i="1"/>
  <c r="E9" i="1"/>
  <c r="D9" i="1"/>
  <c r="N8" i="1"/>
  <c r="M8" i="1"/>
  <c r="L8" i="1"/>
  <c r="K8" i="1"/>
  <c r="J8" i="1"/>
  <c r="I8" i="1"/>
  <c r="H8" i="1"/>
  <c r="G8" i="1"/>
  <c r="F8" i="1"/>
  <c r="E8" i="1"/>
  <c r="D8" i="1"/>
  <c r="N7" i="1"/>
  <c r="M7" i="1"/>
  <c r="L7" i="1"/>
  <c r="K7" i="1"/>
  <c r="J7" i="1"/>
  <c r="I7" i="1"/>
  <c r="H7" i="1"/>
  <c r="G7" i="1"/>
  <c r="F7" i="1"/>
  <c r="E7" i="1"/>
  <c r="D7" i="1"/>
  <c r="L87" i="2" l="1"/>
  <c r="O16" i="2"/>
  <c r="O27" i="2"/>
  <c r="O11" i="2"/>
  <c r="O12" i="2"/>
  <c r="O18" i="2"/>
  <c r="O22" i="2"/>
  <c r="D87" i="2"/>
  <c r="O45" i="2"/>
  <c r="N16" i="2"/>
  <c r="O21" i="2"/>
  <c r="J24" i="2"/>
  <c r="J87" i="2" s="1"/>
  <c r="O72" i="2"/>
  <c r="D74" i="2"/>
  <c r="K9" i="2"/>
  <c r="H24" i="2"/>
  <c r="H87" i="2" s="1"/>
  <c r="N29" i="2"/>
  <c r="M49" i="2"/>
  <c r="K42" i="2"/>
  <c r="O42" i="2" s="1"/>
  <c r="K44" i="2"/>
  <c r="O44" i="2" s="1"/>
  <c r="N53" i="2"/>
  <c r="O53" i="2" s="1"/>
  <c r="O66" i="2"/>
  <c r="O76" i="2"/>
  <c r="E14" i="2"/>
  <c r="H30" i="2"/>
  <c r="K29" i="2"/>
  <c r="O29" i="2" s="1"/>
  <c r="K33" i="2"/>
  <c r="K34" i="2"/>
  <c r="O34" i="2" s="1"/>
  <c r="C49" i="2"/>
  <c r="I49" i="2"/>
  <c r="I87" i="2" s="1"/>
  <c r="N41" i="2"/>
  <c r="N45" i="2"/>
  <c r="N51" i="2"/>
  <c r="N59" i="2" s="1"/>
  <c r="H59" i="2"/>
  <c r="K67" i="2"/>
  <c r="H74" i="2"/>
  <c r="K77" i="2"/>
  <c r="N36" i="2"/>
  <c r="O36" i="2" s="1"/>
  <c r="O46" i="2"/>
  <c r="O52" i="2"/>
  <c r="N7" i="2"/>
  <c r="C14" i="2"/>
  <c r="E24" i="2"/>
  <c r="J30" i="2"/>
  <c r="N47" i="2"/>
  <c r="D59" i="2"/>
  <c r="K62" i="2"/>
  <c r="O62" i="2" s="1"/>
  <c r="K70" i="2"/>
  <c r="O70" i="2" s="1"/>
  <c r="K73" i="2"/>
  <c r="O73" i="2" s="1"/>
  <c r="N9" i="2"/>
  <c r="N10" i="2"/>
  <c r="K10" i="2"/>
  <c r="M24" i="2"/>
  <c r="M87" i="2" s="1"/>
  <c r="K20" i="2"/>
  <c r="O20" i="2" s="1"/>
  <c r="N26" i="2"/>
  <c r="N30" i="2" s="1"/>
  <c r="E38" i="2"/>
  <c r="K32" i="2"/>
  <c r="K35" i="2"/>
  <c r="O35" i="2" s="1"/>
  <c r="N37" i="2"/>
  <c r="O37" i="2" s="1"/>
  <c r="D49" i="2"/>
  <c r="K41" i="2"/>
  <c r="N43" i="2"/>
  <c r="O43" i="2" s="1"/>
  <c r="E59" i="2"/>
  <c r="K54" i="2"/>
  <c r="O54" i="2" s="1"/>
  <c r="J59" i="2"/>
  <c r="N67" i="2"/>
  <c r="N74" i="2" s="1"/>
  <c r="N68" i="2"/>
  <c r="O68" i="2" s="1"/>
  <c r="K69" i="2"/>
  <c r="O69" i="2" s="1"/>
  <c r="H86" i="2"/>
  <c r="K84" i="2"/>
  <c r="L74" i="2"/>
  <c r="H82" i="2"/>
  <c r="L82" i="2"/>
  <c r="N77" i="2"/>
  <c r="N82" i="2" s="1"/>
  <c r="O81" i="2"/>
  <c r="N84" i="2"/>
  <c r="N86" i="2" s="1"/>
  <c r="N13" i="2"/>
  <c r="O13" i="2" s="1"/>
  <c r="N19" i="2"/>
  <c r="O19" i="2" s="1"/>
  <c r="L30" i="2"/>
  <c r="N33" i="2"/>
  <c r="N38" i="2" s="1"/>
  <c r="K48" i="2"/>
  <c r="C59" i="2"/>
  <c r="I59" i="2"/>
  <c r="M59" i="2"/>
  <c r="K56" i="2"/>
  <c r="O56" i="2" s="1"/>
  <c r="N61" i="2"/>
  <c r="N63" i="2" s="1"/>
  <c r="I74" i="2"/>
  <c r="M74" i="2"/>
  <c r="N71" i="2"/>
  <c r="O71" i="2" s="1"/>
  <c r="C82" i="2"/>
  <c r="I82" i="2"/>
  <c r="M82" i="2"/>
  <c r="N79" i="2"/>
  <c r="O79" i="2" s="1"/>
  <c r="K85" i="2"/>
  <c r="O85" i="2" s="1"/>
  <c r="C86" i="2"/>
  <c r="K86" i="2" l="1"/>
  <c r="O86" i="2" s="1"/>
  <c r="O84" i="2"/>
  <c r="O77" i="2"/>
  <c r="O82" i="2"/>
  <c r="O61" i="2"/>
  <c r="C87" i="2"/>
  <c r="K82" i="2"/>
  <c r="K24" i="2"/>
  <c r="O24" i="2" s="1"/>
  <c r="K59" i="2"/>
  <c r="O59" i="2" s="1"/>
  <c r="K49" i="2"/>
  <c r="O41" i="2"/>
  <c r="K38" i="2"/>
  <c r="O38" i="2" s="1"/>
  <c r="O32" i="2"/>
  <c r="N14" i="2"/>
  <c r="E87" i="2"/>
  <c r="O26" i="2"/>
  <c r="N24" i="2"/>
  <c r="O7" i="2"/>
  <c r="O51" i="2"/>
  <c r="O10" i="2"/>
  <c r="O67" i="2"/>
  <c r="N49" i="2"/>
  <c r="O33" i="2"/>
  <c r="K63" i="2"/>
  <c r="O63" i="2" s="1"/>
  <c r="O9" i="2"/>
  <c r="K30" i="2"/>
  <c r="O30" i="2" s="1"/>
  <c r="K74" i="2"/>
  <c r="O74" i="2" s="1"/>
  <c r="K14" i="2"/>
  <c r="O14" i="2" l="1"/>
  <c r="K87" i="2"/>
  <c r="N87" i="2"/>
  <c r="O49" i="2"/>
  <c r="O87" i="2" l="1"/>
</calcChain>
</file>

<file path=xl/sharedStrings.xml><?xml version="1.0" encoding="utf-8"?>
<sst xmlns="http://schemas.openxmlformats.org/spreadsheetml/2006/main" count="507" uniqueCount="300">
  <si>
    <t>КОНТИНГЕНТ</t>
  </si>
  <si>
    <t>здобувачів вищої освіти  заочної форми навчання НТУ "Дніпровська політехніка"</t>
  </si>
  <si>
    <t>за грудень 2025 р. (на 1 січня 2026)</t>
  </si>
  <si>
    <t>РАЗОМ</t>
  </si>
  <si>
    <t>Освітні програми</t>
  </si>
  <si>
    <t>Шифр</t>
  </si>
  <si>
    <t>Код для зобувачів  2025 року прийома (1 курс та 1М)</t>
  </si>
  <si>
    <t xml:space="preserve">1 курс </t>
  </si>
  <si>
    <t xml:space="preserve">2 курс </t>
  </si>
  <si>
    <t xml:space="preserve">3 курс </t>
  </si>
  <si>
    <t xml:space="preserve">4 курс </t>
  </si>
  <si>
    <t>ВСЬОГО БАКАЛАВРІВ</t>
  </si>
  <si>
    <t>1 М</t>
  </si>
  <si>
    <t>1 М (науковці)  1,8 р.</t>
  </si>
  <si>
    <t>2 М</t>
  </si>
  <si>
    <t>2М (науковці) 1,8 р.</t>
  </si>
  <si>
    <t>ВСЬОГО МАГІСТРІВ</t>
  </si>
  <si>
    <t>РАЗОМ                                                      по інститутам/ факультетам</t>
  </si>
  <si>
    <t>ННІ гуманітарних і соціальних наук</t>
  </si>
  <si>
    <t>Освітні, педагогічні науки</t>
  </si>
  <si>
    <t>011</t>
  </si>
  <si>
    <t>А1</t>
  </si>
  <si>
    <t>Філософія</t>
  </si>
  <si>
    <t>033</t>
  </si>
  <si>
    <t>В10</t>
  </si>
  <si>
    <t>Культурологія</t>
  </si>
  <si>
    <t>034</t>
  </si>
  <si>
    <t>В12</t>
  </si>
  <si>
    <t>Філологія (українська мова та література)</t>
  </si>
  <si>
    <t>035</t>
  </si>
  <si>
    <t>В11.01</t>
  </si>
  <si>
    <t>Українська мова та література</t>
  </si>
  <si>
    <t>035.01</t>
  </si>
  <si>
    <t>Політологія</t>
  </si>
  <si>
    <t>052</t>
  </si>
  <si>
    <t>С2</t>
  </si>
  <si>
    <t>Право</t>
  </si>
  <si>
    <t>081</t>
  </si>
  <si>
    <t>D8</t>
  </si>
  <si>
    <t>Всього ННІГСН</t>
  </si>
  <si>
    <t>ННІ природокористування</t>
  </si>
  <si>
    <t>Біологія та біохімія</t>
  </si>
  <si>
    <t>Е1</t>
  </si>
  <si>
    <t>Екологія</t>
  </si>
  <si>
    <t xml:space="preserve">101 </t>
  </si>
  <si>
    <t>E2</t>
  </si>
  <si>
    <t>Технологія захисту навколишнього середовища</t>
  </si>
  <si>
    <t>183</t>
  </si>
  <si>
    <t>G2</t>
  </si>
  <si>
    <t>Ресурсозбереження в гірничо-металургійному комплексі (ОНП)</t>
  </si>
  <si>
    <t>Гірництво</t>
  </si>
  <si>
    <t xml:space="preserve">184 </t>
  </si>
  <si>
    <t>G16</t>
  </si>
  <si>
    <t>Енергомеханічні комплекси гірничих підприємств</t>
  </si>
  <si>
    <t>Інжиніринг гірництва</t>
  </si>
  <si>
    <t>Охорона праці</t>
  </si>
  <si>
    <t>Відкрита розробка родовищ</t>
  </si>
  <si>
    <t>Гірничорудна інженерія</t>
  </si>
  <si>
    <r>
      <t xml:space="preserve">Нафтогазова інженерія та технології </t>
    </r>
    <r>
      <rPr>
        <i/>
        <sz val="12"/>
        <rFont val="Arial"/>
        <family val="2"/>
        <charset val="204"/>
      </rPr>
      <t>(додатково 3 іноземці на 3 курсі)</t>
    </r>
  </si>
  <si>
    <t>185</t>
  </si>
  <si>
    <t>Цивільна безпека</t>
  </si>
  <si>
    <t>263</t>
  </si>
  <si>
    <t>K10</t>
  </si>
  <si>
    <t>Всього ННІП</t>
  </si>
  <si>
    <t>Факультет архітектури, будівництва та землеустрою</t>
  </si>
  <si>
    <t>Будівництво та цивільна інженерія</t>
  </si>
  <si>
    <t>192</t>
  </si>
  <si>
    <t>G19</t>
  </si>
  <si>
    <t>Геодезія та землеустрій</t>
  </si>
  <si>
    <t xml:space="preserve">193 </t>
  </si>
  <si>
    <t>G18</t>
  </si>
  <si>
    <t>Всього ФАБЗУ</t>
  </si>
  <si>
    <t>Механіко-машинобудівний</t>
  </si>
  <si>
    <t>Прикладна механіка</t>
  </si>
  <si>
    <t xml:space="preserve">131 </t>
  </si>
  <si>
    <t>G9</t>
  </si>
  <si>
    <t>Космп'ютерні технології машинобудівного виробництва</t>
  </si>
  <si>
    <t>Наскрізний інжиніринг машинобудівного виробництва (ОНП)</t>
  </si>
  <si>
    <t>Матеріалознавство</t>
  </si>
  <si>
    <t>132</t>
  </si>
  <si>
    <t>G8</t>
  </si>
  <si>
    <t>Промислова естетика і сертифікація матеріалів та виробів</t>
  </si>
  <si>
    <t>Біотехнічне та медичне матеріалознавство</t>
  </si>
  <si>
    <t>Автомобільний транспорт</t>
  </si>
  <si>
    <t xml:space="preserve">274 </t>
  </si>
  <si>
    <t>J8</t>
  </si>
  <si>
    <t>Інжиніринг автомобільного транспорту</t>
  </si>
  <si>
    <t>Транспортні технології на автомобільному транспорті</t>
  </si>
  <si>
    <t>Транспортні технології (на автомобільному транспорті)</t>
  </si>
  <si>
    <t>275</t>
  </si>
  <si>
    <t>Всього ММФ</t>
  </si>
  <si>
    <t>ІНСТИТУТ ЕЛЕКТРОЕНЕРГЕТИКИ</t>
  </si>
  <si>
    <t>Електротехнічний</t>
  </si>
  <si>
    <t>Філологія (германські мови та літератури (переклад включно))</t>
  </si>
  <si>
    <t>B11.043</t>
  </si>
  <si>
    <t>Германські мови та літератури (переклад включно), перша - АНГЛІЙСЬКА</t>
  </si>
  <si>
    <t>035.041</t>
  </si>
  <si>
    <t>В11.041</t>
  </si>
  <si>
    <t>Германські мови та літератури (переклад включно), перша - НІМЕЦЬКА</t>
  </si>
  <si>
    <t>035.043</t>
  </si>
  <si>
    <t>В11.043</t>
  </si>
  <si>
    <t>Електроенергетика, електротехніка та електромеханіка</t>
  </si>
  <si>
    <t xml:space="preserve">141 </t>
  </si>
  <si>
    <t>G3</t>
  </si>
  <si>
    <t>Електромобільність, електротехніка та інфраструктура</t>
  </si>
  <si>
    <t>Теплоенергетика</t>
  </si>
  <si>
    <t>144</t>
  </si>
  <si>
    <t>G4.02</t>
  </si>
  <si>
    <t>Інжиніринг теплових процесів і систем</t>
  </si>
  <si>
    <t>Електроніка, електронні комунікації, приладобудування та радіотехніка (з 2025)</t>
  </si>
  <si>
    <t>G5</t>
  </si>
  <si>
    <t>Автоматизація та комп’ютерно-інтегровані технології</t>
  </si>
  <si>
    <t xml:space="preserve">151 </t>
  </si>
  <si>
    <t>G7</t>
  </si>
  <si>
    <t>Автоматизація, комп'ютерно-інтегровані технології та робототехніка</t>
  </si>
  <si>
    <t>174</t>
  </si>
  <si>
    <t>Автоматизація та комп'ютерно-інтеговані технології</t>
  </si>
  <si>
    <t>Цифрові системи керування енергетичними ресурсами та технологіями</t>
  </si>
  <si>
    <t>Інформаційно-вимірювальні технології</t>
  </si>
  <si>
    <t>175</t>
  </si>
  <si>
    <t>G6</t>
  </si>
  <si>
    <t>Метрологія та інформаційно-вимірювальна техніка</t>
  </si>
  <si>
    <t>Всього ЕТФ</t>
  </si>
  <si>
    <t>Інформаційних технологій</t>
  </si>
  <si>
    <t>Інженерія програмного забезпечення</t>
  </si>
  <si>
    <t xml:space="preserve">121 </t>
  </si>
  <si>
    <t>F2</t>
  </si>
  <si>
    <t>Комп’ютерні науки</t>
  </si>
  <si>
    <t xml:space="preserve">122 </t>
  </si>
  <si>
    <t>F3</t>
  </si>
  <si>
    <t>Комп’ютерна інженерія</t>
  </si>
  <si>
    <t xml:space="preserve">123 </t>
  </si>
  <si>
    <t>F7</t>
  </si>
  <si>
    <t>Системний аналіз</t>
  </si>
  <si>
    <t xml:space="preserve">124 </t>
  </si>
  <si>
    <t>F4</t>
  </si>
  <si>
    <t>Кібербезпека та захист інформації</t>
  </si>
  <si>
    <t xml:space="preserve">125 </t>
  </si>
  <si>
    <t>F5</t>
  </si>
  <si>
    <t>Кібербезпека</t>
  </si>
  <si>
    <t>Інформаційні системи та технології</t>
  </si>
  <si>
    <t>126</t>
  </si>
  <si>
    <t>F6</t>
  </si>
  <si>
    <t>Електронні комунікації та радіотехніка</t>
  </si>
  <si>
    <t xml:space="preserve">172 </t>
  </si>
  <si>
    <t>Телекомунікації та радіотехніка</t>
  </si>
  <si>
    <t>172</t>
  </si>
  <si>
    <t>Всього ФІТ</t>
  </si>
  <si>
    <t>ННІ природничих наук та технологій</t>
  </si>
  <si>
    <t>Науки про Землю</t>
  </si>
  <si>
    <t xml:space="preserve">103 </t>
  </si>
  <si>
    <t>E4</t>
  </si>
  <si>
    <t>Геологія</t>
  </si>
  <si>
    <t>Геологія, гідрогеологія, геофізика</t>
  </si>
  <si>
    <t>Водні ресурси та геобезпека</t>
  </si>
  <si>
    <t>Хімічні технології та інженерія</t>
  </si>
  <si>
    <t>161</t>
  </si>
  <si>
    <t>Біомедична інженерія</t>
  </si>
  <si>
    <t>Всього ННІПНТ</t>
  </si>
  <si>
    <t>ІНСТИТУТ ЕКОНОМІКИ</t>
  </si>
  <si>
    <t>Фінансово-економічний</t>
  </si>
  <si>
    <r>
      <t>Економіка</t>
    </r>
    <r>
      <rPr>
        <i/>
        <sz val="12"/>
        <rFont val="Arial"/>
        <family val="2"/>
        <charset val="204"/>
      </rPr>
      <t xml:space="preserve"> (додатково є іноземці на 2 та 4 курсах)</t>
    </r>
  </si>
  <si>
    <t xml:space="preserve">051 </t>
  </si>
  <si>
    <t>C1.01</t>
  </si>
  <si>
    <t>Цифрова економіка</t>
  </si>
  <si>
    <t>Економіка</t>
  </si>
  <si>
    <t>Журналістика</t>
  </si>
  <si>
    <t>061</t>
  </si>
  <si>
    <t>C7</t>
  </si>
  <si>
    <t>Журналістика медіакомунікації та PR</t>
  </si>
  <si>
    <t>Облік і оподаткування</t>
  </si>
  <si>
    <t>071</t>
  </si>
  <si>
    <t>D1</t>
  </si>
  <si>
    <t>Облік і аудит</t>
  </si>
  <si>
    <t>Фінанси, банківська справа, страхування та фондовий ринок</t>
  </si>
  <si>
    <t>072</t>
  </si>
  <si>
    <t>D2</t>
  </si>
  <si>
    <t>Фінанси, банківська справа та страхування</t>
  </si>
  <si>
    <t>Маркетинг</t>
  </si>
  <si>
    <t>075</t>
  </si>
  <si>
    <t>D5</t>
  </si>
  <si>
    <t>Готельно-ресторанна справа та кейтеринг</t>
  </si>
  <si>
    <t>241</t>
  </si>
  <si>
    <t>J2</t>
  </si>
  <si>
    <t>Туризм і рекреація</t>
  </si>
  <si>
    <t>242</t>
  </si>
  <si>
    <t>J3</t>
  </si>
  <si>
    <t>Туризм</t>
  </si>
  <si>
    <t>Туристична діяльність</t>
  </si>
  <si>
    <t>Міжнародні відносини, суспільні комунікації та регіональні студії</t>
  </si>
  <si>
    <t>291</t>
  </si>
  <si>
    <t>C3</t>
  </si>
  <si>
    <t>Всього ФЕФ</t>
  </si>
  <si>
    <t>Менеджменту</t>
  </si>
  <si>
    <t>Менеджмент</t>
  </si>
  <si>
    <t>073</t>
  </si>
  <si>
    <t>D3</t>
  </si>
  <si>
    <t>Міжнародний менеджмент</t>
  </si>
  <si>
    <t>Менеджмент зовнішньоекономічної діяльності</t>
  </si>
  <si>
    <t>Менеджмент організацій і логістика</t>
  </si>
  <si>
    <t>Управління проектами</t>
  </si>
  <si>
    <t>Адміністративний менеджмент</t>
  </si>
  <si>
    <t>Менеджмент в охороні здоров'я</t>
  </si>
  <si>
    <t xml:space="preserve">Підприємництво та торгівля </t>
  </si>
  <si>
    <t>076</t>
  </si>
  <si>
    <t>Підприємництво, торгівля та біржова діяльність</t>
  </si>
  <si>
    <t>Публічне управління та адміністрування</t>
  </si>
  <si>
    <t>281</t>
  </si>
  <si>
    <t>D4</t>
  </si>
  <si>
    <t>Цифрове врядування</t>
  </si>
  <si>
    <t>Торгівля</t>
  </si>
  <si>
    <t>D7</t>
  </si>
  <si>
    <t>Міжнародні економічні відносини</t>
  </si>
  <si>
    <t>292</t>
  </si>
  <si>
    <t>C1.02</t>
  </si>
  <si>
    <t>Всього ФМ</t>
  </si>
  <si>
    <t>ННІ державного управління</t>
  </si>
  <si>
    <t>Соціальна робота</t>
  </si>
  <si>
    <t>231</t>
  </si>
  <si>
    <t>I10</t>
  </si>
  <si>
    <t>Соціальна та молодіжна робота</t>
  </si>
  <si>
    <t>Всього ННІДУ</t>
  </si>
  <si>
    <t>НТУ ДП</t>
  </si>
  <si>
    <t>додатково 5 іноземців</t>
  </si>
  <si>
    <t>студентів денного факультету  НТУ "Дніпровська політехніка"</t>
  </si>
  <si>
    <t>за ГРУДЕНЬ 2025 р. (на 1 січня 2026)</t>
  </si>
  <si>
    <t>ВСЬОГО</t>
  </si>
  <si>
    <t>Спеціальність (освітня програма)</t>
  </si>
  <si>
    <t>Код</t>
  </si>
  <si>
    <t>1 курс БАКАЛАВРИ</t>
  </si>
  <si>
    <t>1 курс МАГІСТРИ</t>
  </si>
  <si>
    <t>1 курс МАГІСТРИ (науковці)                                                  1,8 р.</t>
  </si>
  <si>
    <t>Спеціальність</t>
  </si>
  <si>
    <t>2 курс БАКАЛАВРИ</t>
  </si>
  <si>
    <t>3 курс БАКАЛАВРИ</t>
  </si>
  <si>
    <t>4 курс БАКАЛАВРИ</t>
  </si>
  <si>
    <t>ВСЬОГО БАКАЛАВР</t>
  </si>
  <si>
    <t>2 курс МАГІСТРИ</t>
  </si>
  <si>
    <t>2 курс МАГІСТРИ (науковці)                                                  1,8 р.</t>
  </si>
  <si>
    <t>ВСЬОГО МАГІСТР</t>
  </si>
  <si>
    <t>Навчально-науковий інститут гуманітарних і соціальних наук</t>
  </si>
  <si>
    <t>Освітні науки</t>
  </si>
  <si>
    <t>Історія та археологія</t>
  </si>
  <si>
    <t>В9</t>
  </si>
  <si>
    <t>032</t>
  </si>
  <si>
    <t>Філологія (українська мова)</t>
  </si>
  <si>
    <t>Всього по інституту</t>
  </si>
  <si>
    <t>Навчально-науковий інститут природокористування</t>
  </si>
  <si>
    <t>Середня освіта</t>
  </si>
  <si>
    <t>А4.09</t>
  </si>
  <si>
    <t>014</t>
  </si>
  <si>
    <t>Професійна освіта</t>
  </si>
  <si>
    <t>015</t>
  </si>
  <si>
    <t>Біологія</t>
  </si>
  <si>
    <t>E1</t>
  </si>
  <si>
    <t>091</t>
  </si>
  <si>
    <t>Нафтогазова інженерія</t>
  </si>
  <si>
    <t>Нафтогазова інженерія та технології</t>
  </si>
  <si>
    <t>К10</t>
  </si>
  <si>
    <t>Фізика та астрономія</t>
  </si>
  <si>
    <t>Е5</t>
  </si>
  <si>
    <t>104</t>
  </si>
  <si>
    <t>Гідротехнічне будівництво, водна інженерія та водні технології</t>
  </si>
  <si>
    <t>194</t>
  </si>
  <si>
    <t>Всього по факультету</t>
  </si>
  <si>
    <t>Машинобудування</t>
  </si>
  <si>
    <t>G11.03</t>
  </si>
  <si>
    <t>Галузеве машинобудування</t>
  </si>
  <si>
    <t xml:space="preserve">133 </t>
  </si>
  <si>
    <t>Біоінженерія</t>
  </si>
  <si>
    <t>G22</t>
  </si>
  <si>
    <t>163</t>
  </si>
  <si>
    <t>Автомобільний транспорт (Транспортні технології)</t>
  </si>
  <si>
    <t>Філологія (германські мови та літератури (переклад включно)) перша - англійська</t>
  </si>
  <si>
    <t>Філологія (германські мови та літератури (переклад включно)) перша - німецька</t>
  </si>
  <si>
    <t>Електроенергетика</t>
  </si>
  <si>
    <t>Електроніка, електронні комунікації, приладобудування та радіотехніка</t>
  </si>
  <si>
    <t>Метрологія</t>
  </si>
  <si>
    <t xml:space="preserve">152 </t>
  </si>
  <si>
    <t>Прикладна математика</t>
  </si>
  <si>
    <t>F1</t>
  </si>
  <si>
    <t>113</t>
  </si>
  <si>
    <t>Системний аналіз та науки про дані</t>
  </si>
  <si>
    <t>Кібербезпека (захист інформації)</t>
  </si>
  <si>
    <t xml:space="preserve">F5 </t>
  </si>
  <si>
    <t>Інститут природничих наук та технологій</t>
  </si>
  <si>
    <t>Е4</t>
  </si>
  <si>
    <t>G1</t>
  </si>
  <si>
    <t>С1.01</t>
  </si>
  <si>
    <t>С7</t>
  </si>
  <si>
    <t xml:space="preserve">D1 </t>
  </si>
  <si>
    <t>Фінанси, банківська справа</t>
  </si>
  <si>
    <t>Готельно-ресторанна справа</t>
  </si>
  <si>
    <t xml:space="preserve">Туризм </t>
  </si>
  <si>
    <t>Міжнародні відносини</t>
  </si>
  <si>
    <t>С3</t>
  </si>
  <si>
    <t>Менеджмент. Управління проектами, адмінистративний менджмент</t>
  </si>
  <si>
    <t>Підприємництво, торгівля, біржова діяльність</t>
  </si>
  <si>
    <t>Міжнародні економіка. Циркулярна економіка</t>
  </si>
  <si>
    <t>С1.02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</si>
</sst>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u/>
      <sz val="14"/>
      <name val="Arial"/>
      <family val="2"/>
      <charset val="204"/>
    </font>
    <font>
      <b/>
      <sz val="12"/>
      <name val="Arial Cyr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4"/>
      <name val="Arial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 Cyr"/>
      <charset val="204"/>
    </font>
    <font>
      <b/>
      <u/>
      <sz val="16"/>
      <name val="Arial"/>
      <family val="2"/>
      <charset val="204"/>
    </font>
    <font>
      <sz val="12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1"/>
      <name val="Arial"/>
      <family val="2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 shrinkToFit="1"/>
    </xf>
    <xf numFmtId="0" fontId="10" fillId="0" borderId="0" xfId="0" applyFont="1"/>
    <xf numFmtId="0" fontId="12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/>
    <xf numFmtId="0" fontId="1" fillId="0" borderId="7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/>
    <xf numFmtId="0" fontId="1" fillId="0" borderId="7" xfId="0" applyFont="1" applyBorder="1" applyAlignment="1">
      <alignment horizontal="left" vertical="center"/>
    </xf>
    <xf numFmtId="0" fontId="14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15" fillId="0" borderId="0" xfId="0" applyFont="1"/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9" fillId="0" borderId="0" xfId="0" applyFont="1"/>
    <xf numFmtId="0" fontId="16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1" fontId="7" fillId="4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shrinkToFit="1"/>
    </xf>
    <xf numFmtId="0" fontId="7" fillId="0" borderId="7" xfId="0" applyFont="1" applyBorder="1" applyAlignment="1">
      <alignment horizontal="center" vertical="center" textRotation="90" wrapText="1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" fontId="27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6" fillId="0" borderId="7" xfId="0" applyFont="1" applyBorder="1" applyAlignment="1">
      <alignment vertical="center"/>
    </xf>
    <xf numFmtId="1" fontId="27" fillId="0" borderId="8" xfId="0" applyNumberFormat="1" applyFont="1" applyBorder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11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27" fillId="0" borderId="7" xfId="0" applyFont="1" applyBorder="1"/>
    <xf numFmtId="0" fontId="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right" vertical="center" wrapText="1"/>
    </xf>
    <xf numFmtId="1" fontId="8" fillId="0" borderId="1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0;&#1042;&#1063;&#1040;&#1051;&#1068;&#1053;&#1048;&#1049;%20&#1042;&#1030;&#1044;&#1044;&#1030;&#1051;\&#1050;&#1054;&#1053;&#1058;&#1048;&#1053;&#1043;&#1045;&#1053;&#1058;\&#1050;&#1054;&#1053;&#1058;&#1048;&#1053;&#1043;&#1045;&#1053;&#1058;%20&#1047;&#1040;&#1054;&#1063;&#1053;&#1048;&#1050;&#1054;&#1042;\&#1050;&#1054;&#1053;&#1058;&#1048;&#1053;&#1043;&#1045;&#1053;&#1058;\&#1050;&#1086;&#1085;&#1090;&#1080;&#1085;&#1075;&#1077;&#1085;&#1090;%202026\&#1050;&#1086;&#1085;&#1090;&#1080;&#1085;&#1075;&#1077;&#1085;&#1090;%20&#1030;&#1047;&#1054;%20&#1085;&#1072;%2001.01.26%20&#1058;&#1040;%20&#1050;&#1054;&#1044;&#1040;&#1052;&#1048;.xlsx" TargetMode="External"/><Relationship Id="rId1" Type="http://schemas.openxmlformats.org/officeDocument/2006/relationships/externalLinkPath" Target="file:///D:\&#1053;&#1040;&#1042;&#1063;&#1040;&#1051;&#1068;&#1053;&#1048;&#1049;%20&#1042;&#1030;&#1044;&#1044;&#1030;&#1051;\&#1050;&#1054;&#1053;&#1058;&#1048;&#1053;&#1043;&#1045;&#1053;&#1058;\&#1050;&#1054;&#1053;&#1058;&#1048;&#1053;&#1043;&#1045;&#1053;&#1058;%20&#1047;&#1040;&#1054;&#1063;&#1053;&#1048;&#1050;&#1054;&#1042;\&#1050;&#1054;&#1053;&#1058;&#1048;&#1053;&#1043;&#1045;&#1053;&#1058;\&#1050;&#1086;&#1085;&#1090;&#1080;&#1085;&#1075;&#1077;&#1085;&#1090;%202026\&#1050;&#1086;&#1085;&#1090;&#1080;&#1085;&#1075;&#1077;&#1085;&#1090;%20&#1030;&#1047;&#1054;%20&#1085;&#1072;%2001.01.26%20&#1058;&#1040;%20&#1050;&#1054;&#1044;&#1040;&#1052;&#104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&#1043;&#1088;&#1091;&#1076;&#1077;&#1085;&#1100;%202025.xlsx" TargetMode="External"/><Relationship Id="rId1" Type="http://schemas.openxmlformats.org/officeDocument/2006/relationships/externalLinkPath" Target="/Users/Admin/Downloads/&#1043;&#1088;&#1091;&#1076;&#1077;&#1085;&#1100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юджет"/>
      <sheetName val="Контракт"/>
      <sheetName val="Разом"/>
      <sheetName val="ІНОЗЕМЦІ"/>
      <sheetName val="Скороченики Б"/>
      <sheetName val="Скороченики К"/>
      <sheetName val="Скороченики Разом"/>
    </sheetNames>
    <sheetDataSet>
      <sheetData sheetId="0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D10">
            <v>1</v>
          </cell>
          <cell r="E10">
            <v>0</v>
          </cell>
          <cell r="F10">
            <v>2</v>
          </cell>
          <cell r="G10">
            <v>1</v>
          </cell>
          <cell r="H10">
            <v>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</v>
          </cell>
        </row>
        <row r="11">
          <cell r="D11">
            <v>1</v>
          </cell>
          <cell r="F11">
            <v>2</v>
          </cell>
          <cell r="G11">
            <v>1</v>
          </cell>
          <cell r="H11">
            <v>4</v>
          </cell>
          <cell r="M11">
            <v>0</v>
          </cell>
          <cell r="N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1</v>
          </cell>
          <cell r="E14">
            <v>0</v>
          </cell>
          <cell r="F14">
            <v>2</v>
          </cell>
          <cell r="G14">
            <v>1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</v>
          </cell>
        </row>
        <row r="16"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3</v>
          </cell>
          <cell r="H17">
            <v>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</v>
          </cell>
        </row>
        <row r="18">
          <cell r="D18">
            <v>2</v>
          </cell>
          <cell r="E18">
            <v>0</v>
          </cell>
          <cell r="F18">
            <v>2</v>
          </cell>
          <cell r="G18">
            <v>1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5</v>
          </cell>
        </row>
        <row r="19">
          <cell r="D19">
            <v>2</v>
          </cell>
          <cell r="F19">
            <v>2</v>
          </cell>
          <cell r="G19">
            <v>1</v>
          </cell>
          <cell r="H19">
            <v>5</v>
          </cell>
          <cell r="M19">
            <v>0</v>
          </cell>
          <cell r="N19">
            <v>5</v>
          </cell>
        </row>
        <row r="20">
          <cell r="H20">
            <v>0</v>
          </cell>
          <cell r="M20">
            <v>0</v>
          </cell>
          <cell r="N20">
            <v>0</v>
          </cell>
        </row>
        <row r="21">
          <cell r="D21">
            <v>15</v>
          </cell>
          <cell r="E21">
            <v>3</v>
          </cell>
          <cell r="F21">
            <v>4</v>
          </cell>
          <cell r="G21">
            <v>0</v>
          </cell>
          <cell r="H21">
            <v>22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22</v>
          </cell>
        </row>
        <row r="22">
          <cell r="D22">
            <v>15</v>
          </cell>
          <cell r="E22">
            <v>3</v>
          </cell>
          <cell r="F22">
            <v>4</v>
          </cell>
          <cell r="H22">
            <v>22</v>
          </cell>
          <cell r="M22">
            <v>0</v>
          </cell>
          <cell r="N22">
            <v>22</v>
          </cell>
        </row>
        <row r="23">
          <cell r="H23">
            <v>0</v>
          </cell>
          <cell r="M23">
            <v>0</v>
          </cell>
          <cell r="N23">
            <v>0</v>
          </cell>
        </row>
        <row r="24">
          <cell r="H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M27">
            <v>0</v>
          </cell>
          <cell r="N27">
            <v>0</v>
          </cell>
        </row>
        <row r="28">
          <cell r="D28">
            <v>12</v>
          </cell>
          <cell r="E28">
            <v>2</v>
          </cell>
          <cell r="F28">
            <v>4</v>
          </cell>
          <cell r="G28">
            <v>6</v>
          </cell>
          <cell r="H28">
            <v>24</v>
          </cell>
          <cell r="M28">
            <v>0</v>
          </cell>
          <cell r="N28">
            <v>24</v>
          </cell>
        </row>
        <row r="29"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</v>
          </cell>
        </row>
        <row r="30">
          <cell r="D30">
            <v>32</v>
          </cell>
          <cell r="E30">
            <v>5</v>
          </cell>
          <cell r="F30">
            <v>10</v>
          </cell>
          <cell r="G30">
            <v>10</v>
          </cell>
          <cell r="H30">
            <v>57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57</v>
          </cell>
        </row>
        <row r="32">
          <cell r="D32">
            <v>5</v>
          </cell>
          <cell r="E32">
            <v>3</v>
          </cell>
          <cell r="F32">
            <v>3</v>
          </cell>
          <cell r="G32">
            <v>3</v>
          </cell>
          <cell r="H32">
            <v>14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1</v>
          </cell>
          <cell r="N32">
            <v>15</v>
          </cell>
        </row>
        <row r="33">
          <cell r="D33">
            <v>3</v>
          </cell>
          <cell r="E33">
            <v>1</v>
          </cell>
          <cell r="F33">
            <v>0</v>
          </cell>
          <cell r="G33">
            <v>1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5</v>
          </cell>
        </row>
        <row r="34">
          <cell r="D34">
            <v>8</v>
          </cell>
          <cell r="E34">
            <v>4</v>
          </cell>
          <cell r="F34">
            <v>3</v>
          </cell>
          <cell r="G34">
            <v>4</v>
          </cell>
          <cell r="H34">
            <v>19</v>
          </cell>
          <cell r="I34">
            <v>1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20</v>
          </cell>
        </row>
        <row r="36">
          <cell r="D36">
            <v>3</v>
          </cell>
          <cell r="E36">
            <v>0</v>
          </cell>
          <cell r="F36">
            <v>0</v>
          </cell>
          <cell r="G36">
            <v>2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5</v>
          </cell>
        </row>
        <row r="37">
          <cell r="D37">
            <v>3</v>
          </cell>
          <cell r="G37">
            <v>2</v>
          </cell>
          <cell r="H37">
            <v>5</v>
          </cell>
          <cell r="M37">
            <v>0</v>
          </cell>
          <cell r="N37">
            <v>5</v>
          </cell>
        </row>
        <row r="38">
          <cell r="H38">
            <v>0</v>
          </cell>
          <cell r="M38">
            <v>0</v>
          </cell>
          <cell r="N38">
            <v>0</v>
          </cell>
        </row>
        <row r="39">
          <cell r="D39">
            <v>3</v>
          </cell>
          <cell r="E39">
            <v>3</v>
          </cell>
          <cell r="F39">
            <v>0</v>
          </cell>
          <cell r="G39">
            <v>1</v>
          </cell>
          <cell r="H39">
            <v>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7</v>
          </cell>
        </row>
        <row r="40">
          <cell r="D40">
            <v>3</v>
          </cell>
          <cell r="E40">
            <v>3</v>
          </cell>
          <cell r="G40">
            <v>1</v>
          </cell>
          <cell r="H40">
            <v>7</v>
          </cell>
          <cell r="M40">
            <v>0</v>
          </cell>
          <cell r="N40">
            <v>7</v>
          </cell>
        </row>
        <row r="41">
          <cell r="H41">
            <v>0</v>
          </cell>
          <cell r="M41">
            <v>0</v>
          </cell>
          <cell r="N41">
            <v>0</v>
          </cell>
        </row>
        <row r="42">
          <cell r="D42">
            <v>8</v>
          </cell>
          <cell r="E42">
            <v>3</v>
          </cell>
          <cell r="F42">
            <v>4</v>
          </cell>
          <cell r="G42">
            <v>1</v>
          </cell>
          <cell r="H42">
            <v>16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16</v>
          </cell>
        </row>
        <row r="43">
          <cell r="D43">
            <v>8</v>
          </cell>
          <cell r="E43">
            <v>3</v>
          </cell>
          <cell r="F43">
            <v>4</v>
          </cell>
          <cell r="G43">
            <v>1</v>
          </cell>
          <cell r="H43">
            <v>16</v>
          </cell>
          <cell r="I43">
            <v>0</v>
          </cell>
          <cell r="M43">
            <v>0</v>
          </cell>
          <cell r="N43">
            <v>16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4</v>
          </cell>
          <cell r="F46">
            <v>1</v>
          </cell>
          <cell r="G46">
            <v>0</v>
          </cell>
          <cell r="H46">
            <v>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5</v>
          </cell>
        </row>
        <row r="47">
          <cell r="D47">
            <v>14</v>
          </cell>
          <cell r="E47">
            <v>10</v>
          </cell>
          <cell r="F47">
            <v>5</v>
          </cell>
          <cell r="G47">
            <v>4</v>
          </cell>
          <cell r="H47">
            <v>33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33</v>
          </cell>
        </row>
        <row r="50">
          <cell r="D50">
            <v>2</v>
          </cell>
          <cell r="E50">
            <v>2</v>
          </cell>
          <cell r="F50">
            <v>0</v>
          </cell>
          <cell r="G50">
            <v>0</v>
          </cell>
          <cell r="H50">
            <v>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</v>
          </cell>
        </row>
        <row r="51">
          <cell r="D51">
            <v>2</v>
          </cell>
          <cell r="E51">
            <v>2</v>
          </cell>
          <cell r="H51">
            <v>4</v>
          </cell>
          <cell r="M51">
            <v>0</v>
          </cell>
          <cell r="N51">
            <v>4</v>
          </cell>
        </row>
        <row r="52">
          <cell r="D52">
            <v>0</v>
          </cell>
          <cell r="H52">
            <v>0</v>
          </cell>
          <cell r="M52">
            <v>0</v>
          </cell>
          <cell r="N52">
            <v>0</v>
          </cell>
        </row>
        <row r="53">
          <cell r="D53">
            <v>4</v>
          </cell>
          <cell r="E53">
            <v>6</v>
          </cell>
          <cell r="F53">
            <v>1</v>
          </cell>
          <cell r="G53">
            <v>1</v>
          </cell>
          <cell r="H53">
            <v>12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12</v>
          </cell>
        </row>
        <row r="54">
          <cell r="D54">
            <v>4</v>
          </cell>
          <cell r="E54">
            <v>6</v>
          </cell>
          <cell r="F54">
            <v>1</v>
          </cell>
          <cell r="G54">
            <v>1</v>
          </cell>
          <cell r="H54">
            <v>12</v>
          </cell>
          <cell r="M54">
            <v>0</v>
          </cell>
          <cell r="N54">
            <v>12</v>
          </cell>
        </row>
        <row r="55">
          <cell r="H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H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H59">
            <v>0</v>
          </cell>
          <cell r="M59">
            <v>0</v>
          </cell>
          <cell r="N59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2</v>
          </cell>
          <cell r="F62">
            <v>1</v>
          </cell>
          <cell r="G62">
            <v>0</v>
          </cell>
          <cell r="H62">
            <v>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</v>
          </cell>
        </row>
        <row r="63">
          <cell r="D63">
            <v>0</v>
          </cell>
          <cell r="E63">
            <v>2</v>
          </cell>
          <cell r="F63">
            <v>1</v>
          </cell>
          <cell r="H63">
            <v>3</v>
          </cell>
          <cell r="M63">
            <v>0</v>
          </cell>
          <cell r="N63">
            <v>3</v>
          </cell>
        </row>
        <row r="64">
          <cell r="H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</row>
        <row r="67">
          <cell r="F67">
            <v>1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</row>
        <row r="68">
          <cell r="D68">
            <v>6</v>
          </cell>
          <cell r="E68">
            <v>10</v>
          </cell>
          <cell r="F68">
            <v>3</v>
          </cell>
          <cell r="G68">
            <v>1</v>
          </cell>
          <cell r="H68">
            <v>20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20</v>
          </cell>
        </row>
        <row r="70">
          <cell r="G70">
            <v>4</v>
          </cell>
          <cell r="H70">
            <v>4</v>
          </cell>
          <cell r="M70">
            <v>0</v>
          </cell>
          <cell r="N70">
            <v>4</v>
          </cell>
        </row>
        <row r="71">
          <cell r="G71">
            <v>5</v>
          </cell>
          <cell r="H71">
            <v>5</v>
          </cell>
          <cell r="M71">
            <v>0</v>
          </cell>
          <cell r="N71">
            <v>5</v>
          </cell>
        </row>
        <row r="72">
          <cell r="G72">
            <v>2</v>
          </cell>
          <cell r="H72">
            <v>2</v>
          </cell>
          <cell r="M72">
            <v>0</v>
          </cell>
          <cell r="N72">
            <v>2</v>
          </cell>
        </row>
        <row r="73">
          <cell r="H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H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2</v>
          </cell>
          <cell r="H76">
            <v>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H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13</v>
          </cell>
          <cell r="H79">
            <v>13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13</v>
          </cell>
        </row>
        <row r="81">
          <cell r="D81">
            <v>1</v>
          </cell>
          <cell r="E81">
            <v>0</v>
          </cell>
          <cell r="F81">
            <v>0</v>
          </cell>
          <cell r="G81">
            <v>1</v>
          </cell>
          <cell r="H81">
            <v>2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</row>
        <row r="82">
          <cell r="G82">
            <v>1</v>
          </cell>
          <cell r="H82">
            <v>1</v>
          </cell>
          <cell r="M82">
            <v>0</v>
          </cell>
          <cell r="N82">
            <v>1</v>
          </cell>
        </row>
        <row r="83">
          <cell r="H83">
            <v>0</v>
          </cell>
          <cell r="M83">
            <v>0</v>
          </cell>
          <cell r="N83">
            <v>0</v>
          </cell>
        </row>
        <row r="84">
          <cell r="D84">
            <v>1</v>
          </cell>
          <cell r="H84">
            <v>1</v>
          </cell>
          <cell r="M84">
            <v>0</v>
          </cell>
          <cell r="N84">
            <v>1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H86">
            <v>0</v>
          </cell>
          <cell r="M86">
            <v>0</v>
          </cell>
          <cell r="N86">
            <v>0</v>
          </cell>
        </row>
        <row r="87">
          <cell r="H87">
            <v>0</v>
          </cell>
          <cell r="M87">
            <v>0</v>
          </cell>
          <cell r="N87">
            <v>0</v>
          </cell>
        </row>
        <row r="88">
          <cell r="D88">
            <v>1</v>
          </cell>
          <cell r="E88">
            <v>0</v>
          </cell>
          <cell r="F88">
            <v>0</v>
          </cell>
          <cell r="G88">
            <v>1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2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H92">
            <v>0</v>
          </cell>
          <cell r="M92">
            <v>0</v>
          </cell>
          <cell r="N92">
            <v>0</v>
          </cell>
        </row>
        <row r="93">
          <cell r="H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H95">
            <v>0</v>
          </cell>
          <cell r="M95">
            <v>0</v>
          </cell>
          <cell r="N95">
            <v>0</v>
          </cell>
        </row>
        <row r="96">
          <cell r="H96">
            <v>0</v>
          </cell>
          <cell r="M96">
            <v>0</v>
          </cell>
          <cell r="N96">
            <v>0</v>
          </cell>
        </row>
        <row r="97">
          <cell r="D97">
            <v>1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1</v>
          </cell>
        </row>
        <row r="98">
          <cell r="D98">
            <v>1</v>
          </cell>
          <cell r="H98">
            <v>1</v>
          </cell>
          <cell r="M98">
            <v>0</v>
          </cell>
          <cell r="N98">
            <v>1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</row>
        <row r="100">
          <cell r="G100">
            <v>1</v>
          </cell>
          <cell r="H100">
            <v>1</v>
          </cell>
          <cell r="M100">
            <v>0</v>
          </cell>
          <cell r="N100">
            <v>1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1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1</v>
          </cell>
        </row>
        <row r="104">
          <cell r="D104">
            <v>1</v>
          </cell>
          <cell r="H104">
            <v>1</v>
          </cell>
          <cell r="M104">
            <v>0</v>
          </cell>
          <cell r="N104">
            <v>1</v>
          </cell>
        </row>
        <row r="105">
          <cell r="H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2</v>
          </cell>
          <cell r="E107">
            <v>0</v>
          </cell>
          <cell r="F107">
            <v>0</v>
          </cell>
          <cell r="G107">
            <v>1</v>
          </cell>
          <cell r="H107">
            <v>3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3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1</v>
          </cell>
        </row>
        <row r="110">
          <cell r="G110">
            <v>1</v>
          </cell>
          <cell r="H110">
            <v>1</v>
          </cell>
          <cell r="M110">
            <v>0</v>
          </cell>
          <cell r="N110">
            <v>1</v>
          </cell>
        </row>
        <row r="111">
          <cell r="H111">
            <v>0</v>
          </cell>
          <cell r="M111">
            <v>0</v>
          </cell>
          <cell r="N111">
            <v>0</v>
          </cell>
        </row>
        <row r="112">
          <cell r="H112">
            <v>0</v>
          </cell>
          <cell r="M112">
            <v>0</v>
          </cell>
          <cell r="N112">
            <v>0</v>
          </cell>
        </row>
        <row r="113">
          <cell r="H113">
            <v>0</v>
          </cell>
          <cell r="M113">
            <v>0</v>
          </cell>
          <cell r="N113">
            <v>0</v>
          </cell>
        </row>
        <row r="114">
          <cell r="H114">
            <v>0</v>
          </cell>
          <cell r="M114">
            <v>0</v>
          </cell>
          <cell r="N114">
            <v>0</v>
          </cell>
        </row>
        <row r="115">
          <cell r="H115">
            <v>0</v>
          </cell>
          <cell r="M115">
            <v>0</v>
          </cell>
          <cell r="N115">
            <v>0</v>
          </cell>
        </row>
        <row r="116">
          <cell r="H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</v>
          </cell>
        </row>
        <row r="118">
          <cell r="G118">
            <v>1</v>
          </cell>
          <cell r="H118">
            <v>1</v>
          </cell>
          <cell r="M118">
            <v>0</v>
          </cell>
          <cell r="N118">
            <v>1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H120">
            <v>0</v>
          </cell>
          <cell r="M120">
            <v>0</v>
          </cell>
          <cell r="N120">
            <v>0</v>
          </cell>
        </row>
        <row r="121">
          <cell r="H121">
            <v>0</v>
          </cell>
          <cell r="M121">
            <v>0</v>
          </cell>
          <cell r="N121">
            <v>0</v>
          </cell>
        </row>
        <row r="122">
          <cell r="H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2</v>
          </cell>
          <cell r="H124">
            <v>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2</v>
          </cell>
          <cell r="E127">
            <v>0</v>
          </cell>
          <cell r="F127">
            <v>0</v>
          </cell>
          <cell r="G127">
            <v>0</v>
          </cell>
          <cell r="H127">
            <v>2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2</v>
          </cell>
        </row>
        <row r="128">
          <cell r="D128">
            <v>2</v>
          </cell>
          <cell r="H128">
            <v>2</v>
          </cell>
          <cell r="M128">
            <v>0</v>
          </cell>
          <cell r="N128">
            <v>2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4</v>
          </cell>
          <cell r="J129">
            <v>0</v>
          </cell>
          <cell r="K129">
            <v>0</v>
          </cell>
          <cell r="L129">
            <v>0</v>
          </cell>
          <cell r="M129">
            <v>4</v>
          </cell>
          <cell r="N129">
            <v>4</v>
          </cell>
        </row>
        <row r="130">
          <cell r="H130">
            <v>0</v>
          </cell>
          <cell r="I130">
            <v>2</v>
          </cell>
          <cell r="K130">
            <v>0</v>
          </cell>
          <cell r="M130">
            <v>2</v>
          </cell>
          <cell r="N130">
            <v>2</v>
          </cell>
        </row>
        <row r="131">
          <cell r="H131">
            <v>0</v>
          </cell>
          <cell r="I131">
            <v>2</v>
          </cell>
          <cell r="K131">
            <v>0</v>
          </cell>
          <cell r="M131">
            <v>2</v>
          </cell>
          <cell r="N131">
            <v>2</v>
          </cell>
        </row>
        <row r="132">
          <cell r="D132">
            <v>2</v>
          </cell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4</v>
          </cell>
          <cell r="J132">
            <v>0</v>
          </cell>
          <cell r="K132">
            <v>0</v>
          </cell>
          <cell r="L132">
            <v>0</v>
          </cell>
          <cell r="M132">
            <v>4</v>
          </cell>
          <cell r="N132">
            <v>6</v>
          </cell>
        </row>
        <row r="133">
          <cell r="D133">
            <v>66</v>
          </cell>
          <cell r="E133">
            <v>29</v>
          </cell>
          <cell r="F133">
            <v>23</v>
          </cell>
          <cell r="G133">
            <v>37</v>
          </cell>
          <cell r="H133">
            <v>155</v>
          </cell>
          <cell r="I133">
            <v>5</v>
          </cell>
          <cell r="J133">
            <v>0</v>
          </cell>
          <cell r="K133">
            <v>0</v>
          </cell>
          <cell r="L133">
            <v>0</v>
          </cell>
          <cell r="M133">
            <v>5</v>
          </cell>
          <cell r="N133">
            <v>160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3</v>
          </cell>
          <cell r="J7">
            <v>0</v>
          </cell>
          <cell r="K7">
            <v>0</v>
          </cell>
          <cell r="L7">
            <v>0</v>
          </cell>
          <cell r="M7">
            <v>3</v>
          </cell>
          <cell r="N7">
            <v>3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D9">
            <v>1</v>
          </cell>
          <cell r="E9">
            <v>1</v>
          </cell>
          <cell r="F9">
            <v>5</v>
          </cell>
          <cell r="G9">
            <v>4</v>
          </cell>
          <cell r="H9">
            <v>11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11</v>
          </cell>
        </row>
        <row r="10">
          <cell r="D10">
            <v>1</v>
          </cell>
          <cell r="E10">
            <v>2</v>
          </cell>
          <cell r="F10">
            <v>2</v>
          </cell>
          <cell r="G10">
            <v>16</v>
          </cell>
          <cell r="H10">
            <v>21</v>
          </cell>
          <cell r="I10">
            <v>1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22</v>
          </cell>
        </row>
        <row r="11">
          <cell r="D11">
            <v>1</v>
          </cell>
          <cell r="E11">
            <v>2</v>
          </cell>
          <cell r="F11">
            <v>2</v>
          </cell>
          <cell r="G11">
            <v>16</v>
          </cell>
          <cell r="H11">
            <v>21</v>
          </cell>
          <cell r="I11">
            <v>0</v>
          </cell>
          <cell r="M11">
            <v>0</v>
          </cell>
          <cell r="N11">
            <v>21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</v>
          </cell>
          <cell r="J12">
            <v>0</v>
          </cell>
          <cell r="K12">
            <v>0</v>
          </cell>
          <cell r="L12">
            <v>0</v>
          </cell>
          <cell r="M12">
            <v>3</v>
          </cell>
          <cell r="N12">
            <v>3</v>
          </cell>
        </row>
        <row r="13">
          <cell r="D13">
            <v>11</v>
          </cell>
          <cell r="E13">
            <v>8</v>
          </cell>
          <cell r="F13">
            <v>19</v>
          </cell>
          <cell r="G13">
            <v>7</v>
          </cell>
          <cell r="H13">
            <v>45</v>
          </cell>
          <cell r="I13">
            <v>38</v>
          </cell>
          <cell r="J13">
            <v>0</v>
          </cell>
          <cell r="K13">
            <v>2</v>
          </cell>
          <cell r="L13">
            <v>0</v>
          </cell>
          <cell r="M13">
            <v>40</v>
          </cell>
          <cell r="N13">
            <v>85</v>
          </cell>
        </row>
        <row r="14">
          <cell r="D14">
            <v>13</v>
          </cell>
          <cell r="E14">
            <v>11</v>
          </cell>
          <cell r="F14">
            <v>26</v>
          </cell>
          <cell r="G14">
            <v>27</v>
          </cell>
          <cell r="H14">
            <v>77</v>
          </cell>
          <cell r="I14">
            <v>45</v>
          </cell>
          <cell r="J14">
            <v>0</v>
          </cell>
          <cell r="K14">
            <v>2</v>
          </cell>
          <cell r="L14">
            <v>0</v>
          </cell>
          <cell r="M14">
            <v>47</v>
          </cell>
          <cell r="N14">
            <v>124</v>
          </cell>
        </row>
        <row r="16">
          <cell r="D16">
            <v>2</v>
          </cell>
          <cell r="H16">
            <v>2</v>
          </cell>
          <cell r="M16">
            <v>0</v>
          </cell>
          <cell r="N16">
            <v>2</v>
          </cell>
        </row>
        <row r="17">
          <cell r="D17">
            <v>4</v>
          </cell>
          <cell r="E17">
            <v>2</v>
          </cell>
          <cell r="F17">
            <v>1</v>
          </cell>
          <cell r="G17">
            <v>3</v>
          </cell>
          <cell r="H17">
            <v>10</v>
          </cell>
          <cell r="I17">
            <v>3</v>
          </cell>
          <cell r="J17">
            <v>0</v>
          </cell>
          <cell r="K17">
            <v>0</v>
          </cell>
          <cell r="L17">
            <v>0</v>
          </cell>
          <cell r="M17">
            <v>3</v>
          </cell>
          <cell r="N17">
            <v>13</v>
          </cell>
        </row>
        <row r="18">
          <cell r="D18">
            <v>4</v>
          </cell>
          <cell r="E18">
            <v>0</v>
          </cell>
          <cell r="F18">
            <v>10</v>
          </cell>
          <cell r="G18">
            <v>2</v>
          </cell>
          <cell r="H18">
            <v>16</v>
          </cell>
          <cell r="I18">
            <v>1</v>
          </cell>
          <cell r="J18">
            <v>0</v>
          </cell>
          <cell r="K18">
            <v>0</v>
          </cell>
          <cell r="L18">
            <v>0</v>
          </cell>
          <cell r="M18">
            <v>1</v>
          </cell>
          <cell r="N18">
            <v>17</v>
          </cell>
        </row>
        <row r="19">
          <cell r="D19">
            <v>4</v>
          </cell>
          <cell r="F19">
            <v>10</v>
          </cell>
          <cell r="G19">
            <v>2</v>
          </cell>
          <cell r="H19">
            <v>16</v>
          </cell>
          <cell r="I19">
            <v>1</v>
          </cell>
          <cell r="K19">
            <v>0</v>
          </cell>
          <cell r="M19">
            <v>1</v>
          </cell>
          <cell r="N19">
            <v>17</v>
          </cell>
        </row>
        <row r="20">
          <cell r="H20">
            <v>0</v>
          </cell>
          <cell r="M20">
            <v>0</v>
          </cell>
          <cell r="N20">
            <v>0</v>
          </cell>
        </row>
        <row r="21">
          <cell r="D21">
            <v>1</v>
          </cell>
          <cell r="E21">
            <v>6</v>
          </cell>
          <cell r="F21">
            <v>19</v>
          </cell>
          <cell r="G21">
            <v>20</v>
          </cell>
          <cell r="H21">
            <v>46</v>
          </cell>
          <cell r="I21">
            <v>2</v>
          </cell>
          <cell r="J21">
            <v>0</v>
          </cell>
          <cell r="K21">
            <v>0</v>
          </cell>
          <cell r="L21">
            <v>0</v>
          </cell>
          <cell r="M21">
            <v>2</v>
          </cell>
          <cell r="N21">
            <v>48</v>
          </cell>
        </row>
        <row r="22">
          <cell r="D22">
            <v>1</v>
          </cell>
          <cell r="E22">
            <v>6</v>
          </cell>
          <cell r="F22">
            <v>19</v>
          </cell>
          <cell r="G22">
            <v>20</v>
          </cell>
          <cell r="H22">
            <v>46</v>
          </cell>
          <cell r="K22">
            <v>0</v>
          </cell>
          <cell r="M22">
            <v>0</v>
          </cell>
          <cell r="N22">
            <v>46</v>
          </cell>
        </row>
        <row r="23">
          <cell r="H23">
            <v>0</v>
          </cell>
          <cell r="M23">
            <v>0</v>
          </cell>
          <cell r="N23">
            <v>0</v>
          </cell>
        </row>
        <row r="24">
          <cell r="H24">
            <v>0</v>
          </cell>
          <cell r="I24">
            <v>2</v>
          </cell>
          <cell r="M24">
            <v>2</v>
          </cell>
          <cell r="N24">
            <v>2</v>
          </cell>
        </row>
        <row r="25">
          <cell r="H25">
            <v>0</v>
          </cell>
          <cell r="I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M27">
            <v>0</v>
          </cell>
          <cell r="N27">
            <v>0</v>
          </cell>
        </row>
        <row r="28">
          <cell r="D28">
            <v>4</v>
          </cell>
          <cell r="E28">
            <v>3</v>
          </cell>
          <cell r="F28">
            <v>5</v>
          </cell>
          <cell r="G28">
            <v>14</v>
          </cell>
          <cell r="H28">
            <v>26</v>
          </cell>
          <cell r="I28">
            <v>10</v>
          </cell>
          <cell r="K28">
            <v>0</v>
          </cell>
          <cell r="M28">
            <v>10</v>
          </cell>
          <cell r="N28">
            <v>36</v>
          </cell>
        </row>
        <row r="29">
          <cell r="D29">
            <v>9</v>
          </cell>
          <cell r="E29">
            <v>2</v>
          </cell>
          <cell r="F29">
            <v>16</v>
          </cell>
          <cell r="G29">
            <v>13</v>
          </cell>
          <cell r="H29">
            <v>40</v>
          </cell>
          <cell r="I29">
            <v>14</v>
          </cell>
          <cell r="J29">
            <v>0</v>
          </cell>
          <cell r="K29">
            <v>0</v>
          </cell>
          <cell r="L29">
            <v>0</v>
          </cell>
          <cell r="M29">
            <v>14</v>
          </cell>
          <cell r="N29">
            <v>54</v>
          </cell>
        </row>
        <row r="30">
          <cell r="D30">
            <v>24</v>
          </cell>
          <cell r="E30">
            <v>13</v>
          </cell>
          <cell r="F30">
            <v>51</v>
          </cell>
          <cell r="G30">
            <v>52</v>
          </cell>
          <cell r="H30">
            <v>140</v>
          </cell>
          <cell r="I30">
            <v>30</v>
          </cell>
          <cell r="J30">
            <v>0</v>
          </cell>
          <cell r="K30">
            <v>0</v>
          </cell>
          <cell r="L30">
            <v>0</v>
          </cell>
          <cell r="M30">
            <v>30</v>
          </cell>
          <cell r="N30">
            <v>170</v>
          </cell>
        </row>
        <row r="32">
          <cell r="D32">
            <v>6</v>
          </cell>
          <cell r="E32">
            <v>3</v>
          </cell>
          <cell r="F32">
            <v>14</v>
          </cell>
          <cell r="G32">
            <v>1</v>
          </cell>
          <cell r="H32">
            <v>24</v>
          </cell>
          <cell r="I32">
            <v>12</v>
          </cell>
          <cell r="J32">
            <v>0</v>
          </cell>
          <cell r="K32">
            <v>0</v>
          </cell>
          <cell r="L32">
            <v>0</v>
          </cell>
          <cell r="M32">
            <v>12</v>
          </cell>
          <cell r="N32">
            <v>36</v>
          </cell>
        </row>
        <row r="33">
          <cell r="D33">
            <v>1</v>
          </cell>
          <cell r="E33">
            <v>2</v>
          </cell>
          <cell r="F33">
            <v>3</v>
          </cell>
          <cell r="G33">
            <v>7</v>
          </cell>
          <cell r="H33">
            <v>13</v>
          </cell>
          <cell r="I33">
            <v>9</v>
          </cell>
          <cell r="J33">
            <v>0</v>
          </cell>
          <cell r="K33">
            <v>0</v>
          </cell>
          <cell r="L33">
            <v>0</v>
          </cell>
          <cell r="M33">
            <v>9</v>
          </cell>
          <cell r="N33">
            <v>22</v>
          </cell>
        </row>
        <row r="34">
          <cell r="D34">
            <v>7</v>
          </cell>
          <cell r="E34">
            <v>5</v>
          </cell>
          <cell r="F34">
            <v>17</v>
          </cell>
          <cell r="G34">
            <v>8</v>
          </cell>
          <cell r="H34">
            <v>37</v>
          </cell>
          <cell r="I34">
            <v>21</v>
          </cell>
          <cell r="J34">
            <v>0</v>
          </cell>
          <cell r="K34">
            <v>0</v>
          </cell>
          <cell r="L34">
            <v>0</v>
          </cell>
          <cell r="M34">
            <v>21</v>
          </cell>
          <cell r="N34">
            <v>58</v>
          </cell>
        </row>
        <row r="36">
          <cell r="D36">
            <v>0</v>
          </cell>
          <cell r="E36">
            <v>0</v>
          </cell>
          <cell r="F36">
            <v>4</v>
          </cell>
          <cell r="G36">
            <v>1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5</v>
          </cell>
        </row>
        <row r="37">
          <cell r="F37">
            <v>4</v>
          </cell>
          <cell r="G37">
            <v>1</v>
          </cell>
          <cell r="H37">
            <v>5</v>
          </cell>
          <cell r="M37">
            <v>0</v>
          </cell>
          <cell r="N37">
            <v>5</v>
          </cell>
        </row>
        <row r="38">
          <cell r="H38">
            <v>0</v>
          </cell>
          <cell r="M38">
            <v>0</v>
          </cell>
          <cell r="N38">
            <v>0</v>
          </cell>
        </row>
        <row r="39">
          <cell r="D39">
            <v>0</v>
          </cell>
          <cell r="E39">
            <v>0</v>
          </cell>
          <cell r="F39">
            <v>2</v>
          </cell>
          <cell r="G39">
            <v>2</v>
          </cell>
          <cell r="H39">
            <v>4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</v>
          </cell>
        </row>
        <row r="40">
          <cell r="D40">
            <v>0</v>
          </cell>
          <cell r="F40">
            <v>2</v>
          </cell>
          <cell r="G40">
            <v>2</v>
          </cell>
          <cell r="H40">
            <v>4</v>
          </cell>
          <cell r="M40">
            <v>0</v>
          </cell>
          <cell r="N40">
            <v>4</v>
          </cell>
        </row>
        <row r="41">
          <cell r="H41">
            <v>0</v>
          </cell>
          <cell r="M41">
            <v>0</v>
          </cell>
          <cell r="N41">
            <v>0</v>
          </cell>
        </row>
        <row r="42">
          <cell r="D42">
            <v>9</v>
          </cell>
          <cell r="E42">
            <v>1</v>
          </cell>
          <cell r="F42">
            <v>8</v>
          </cell>
          <cell r="G42">
            <v>8</v>
          </cell>
          <cell r="H42">
            <v>26</v>
          </cell>
          <cell r="I42">
            <v>6</v>
          </cell>
          <cell r="J42">
            <v>0</v>
          </cell>
          <cell r="K42">
            <v>0</v>
          </cell>
          <cell r="L42">
            <v>0</v>
          </cell>
          <cell r="M42">
            <v>6</v>
          </cell>
          <cell r="N42">
            <v>32</v>
          </cell>
        </row>
        <row r="43">
          <cell r="D43">
            <v>6</v>
          </cell>
          <cell r="E43">
            <v>1</v>
          </cell>
          <cell r="F43">
            <v>8</v>
          </cell>
          <cell r="G43">
            <v>8</v>
          </cell>
          <cell r="H43">
            <v>23</v>
          </cell>
          <cell r="I43">
            <v>1</v>
          </cell>
          <cell r="M43">
            <v>1</v>
          </cell>
          <cell r="N43">
            <v>24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</row>
        <row r="45">
          <cell r="D45">
            <v>3</v>
          </cell>
          <cell r="H45">
            <v>3</v>
          </cell>
          <cell r="I45">
            <v>5</v>
          </cell>
          <cell r="M45">
            <v>5</v>
          </cell>
          <cell r="N45">
            <v>8</v>
          </cell>
        </row>
        <row r="46">
          <cell r="D46">
            <v>0</v>
          </cell>
          <cell r="E46">
            <v>3</v>
          </cell>
          <cell r="F46">
            <v>14</v>
          </cell>
          <cell r="G46">
            <v>9</v>
          </cell>
          <cell r="H46">
            <v>26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1</v>
          </cell>
          <cell r="N46">
            <v>27</v>
          </cell>
        </row>
        <row r="47">
          <cell r="D47">
            <v>9</v>
          </cell>
          <cell r="E47">
            <v>4</v>
          </cell>
          <cell r="F47">
            <v>28</v>
          </cell>
          <cell r="G47">
            <v>20</v>
          </cell>
          <cell r="H47">
            <v>61</v>
          </cell>
          <cell r="I47">
            <v>6</v>
          </cell>
          <cell r="J47">
            <v>0</v>
          </cell>
          <cell r="K47">
            <v>1</v>
          </cell>
          <cell r="L47">
            <v>0</v>
          </cell>
          <cell r="M47">
            <v>7</v>
          </cell>
          <cell r="N47">
            <v>68</v>
          </cell>
        </row>
        <row r="50">
          <cell r="D50">
            <v>14</v>
          </cell>
          <cell r="E50">
            <v>13</v>
          </cell>
          <cell r="F50">
            <v>18</v>
          </cell>
          <cell r="G50">
            <v>24</v>
          </cell>
          <cell r="H50">
            <v>69</v>
          </cell>
          <cell r="I50">
            <v>14</v>
          </cell>
          <cell r="J50">
            <v>0</v>
          </cell>
          <cell r="K50">
            <v>0</v>
          </cell>
          <cell r="L50">
            <v>0</v>
          </cell>
          <cell r="M50">
            <v>14</v>
          </cell>
          <cell r="N50">
            <v>83</v>
          </cell>
        </row>
        <row r="51">
          <cell r="D51">
            <v>11</v>
          </cell>
          <cell r="E51">
            <v>13</v>
          </cell>
          <cell r="F51">
            <v>18</v>
          </cell>
          <cell r="G51">
            <v>24</v>
          </cell>
          <cell r="H51">
            <v>66</v>
          </cell>
          <cell r="I51">
            <v>14</v>
          </cell>
          <cell r="K51">
            <v>0</v>
          </cell>
          <cell r="M51">
            <v>14</v>
          </cell>
          <cell r="N51">
            <v>80</v>
          </cell>
        </row>
        <row r="52">
          <cell r="D52">
            <v>3</v>
          </cell>
          <cell r="H52">
            <v>3</v>
          </cell>
          <cell r="M52">
            <v>0</v>
          </cell>
          <cell r="N52">
            <v>3</v>
          </cell>
        </row>
        <row r="53">
          <cell r="D53">
            <v>7</v>
          </cell>
          <cell r="E53">
            <v>2</v>
          </cell>
          <cell r="F53">
            <v>9</v>
          </cell>
          <cell r="G53">
            <v>6</v>
          </cell>
          <cell r="H53">
            <v>24</v>
          </cell>
          <cell r="I53">
            <v>10</v>
          </cell>
          <cell r="J53">
            <v>0</v>
          </cell>
          <cell r="K53">
            <v>0</v>
          </cell>
          <cell r="L53">
            <v>0</v>
          </cell>
          <cell r="M53">
            <v>10</v>
          </cell>
          <cell r="N53">
            <v>34</v>
          </cell>
        </row>
        <row r="54">
          <cell r="D54">
            <v>7</v>
          </cell>
          <cell r="E54">
            <v>2</v>
          </cell>
          <cell r="F54">
            <v>9</v>
          </cell>
          <cell r="G54">
            <v>6</v>
          </cell>
          <cell r="H54">
            <v>24</v>
          </cell>
          <cell r="I54">
            <v>10</v>
          </cell>
          <cell r="K54">
            <v>0</v>
          </cell>
          <cell r="M54">
            <v>10</v>
          </cell>
          <cell r="N54">
            <v>34</v>
          </cell>
        </row>
        <row r="55">
          <cell r="H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2</v>
          </cell>
          <cell r="F56">
            <v>0</v>
          </cell>
          <cell r="G56">
            <v>0</v>
          </cell>
          <cell r="H56">
            <v>2</v>
          </cell>
          <cell r="I56">
            <v>3</v>
          </cell>
          <cell r="J56">
            <v>0</v>
          </cell>
          <cell r="K56">
            <v>0</v>
          </cell>
          <cell r="L56">
            <v>0</v>
          </cell>
          <cell r="M56">
            <v>3</v>
          </cell>
          <cell r="N56">
            <v>5</v>
          </cell>
        </row>
        <row r="57">
          <cell r="E57">
            <v>2</v>
          </cell>
          <cell r="H57">
            <v>2</v>
          </cell>
          <cell r="I57">
            <v>3</v>
          </cell>
          <cell r="M57">
            <v>3</v>
          </cell>
          <cell r="N57">
            <v>5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1</v>
          </cell>
        </row>
        <row r="59">
          <cell r="H59">
            <v>0</v>
          </cell>
          <cell r="I59">
            <v>1</v>
          </cell>
          <cell r="M59">
            <v>1</v>
          </cell>
          <cell r="N59">
            <v>1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</v>
          </cell>
        </row>
        <row r="62">
          <cell r="D62">
            <v>4</v>
          </cell>
          <cell r="E62">
            <v>1</v>
          </cell>
          <cell r="F62">
            <v>7</v>
          </cell>
          <cell r="G62">
            <v>0</v>
          </cell>
          <cell r="H62">
            <v>12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</v>
          </cell>
        </row>
        <row r="63">
          <cell r="D63">
            <v>4</v>
          </cell>
          <cell r="E63">
            <v>1</v>
          </cell>
          <cell r="F63">
            <v>7</v>
          </cell>
          <cell r="H63">
            <v>12</v>
          </cell>
          <cell r="M63">
            <v>0</v>
          </cell>
          <cell r="N63">
            <v>12</v>
          </cell>
        </row>
        <row r="64">
          <cell r="H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25</v>
          </cell>
          <cell r="E68">
            <v>18</v>
          </cell>
          <cell r="F68">
            <v>34</v>
          </cell>
          <cell r="G68">
            <v>31</v>
          </cell>
          <cell r="H68">
            <v>108</v>
          </cell>
          <cell r="I68">
            <v>28</v>
          </cell>
          <cell r="J68">
            <v>0</v>
          </cell>
          <cell r="K68">
            <v>0</v>
          </cell>
          <cell r="L68">
            <v>0</v>
          </cell>
          <cell r="M68">
            <v>28</v>
          </cell>
          <cell r="N68">
            <v>136</v>
          </cell>
        </row>
        <row r="70">
          <cell r="D70">
            <v>8</v>
          </cell>
          <cell r="E70">
            <v>10</v>
          </cell>
          <cell r="F70">
            <v>17</v>
          </cell>
          <cell r="G70">
            <v>3</v>
          </cell>
          <cell r="H70">
            <v>38</v>
          </cell>
          <cell r="I70">
            <v>2</v>
          </cell>
          <cell r="K70">
            <v>0</v>
          </cell>
          <cell r="M70">
            <v>2</v>
          </cell>
          <cell r="N70">
            <v>40</v>
          </cell>
        </row>
        <row r="71">
          <cell r="D71">
            <v>7</v>
          </cell>
          <cell r="E71">
            <v>13</v>
          </cell>
          <cell r="F71">
            <v>10</v>
          </cell>
          <cell r="G71">
            <v>7</v>
          </cell>
          <cell r="H71">
            <v>37</v>
          </cell>
          <cell r="I71">
            <v>6</v>
          </cell>
          <cell r="K71">
            <v>0</v>
          </cell>
          <cell r="M71">
            <v>6</v>
          </cell>
          <cell r="N71">
            <v>43</v>
          </cell>
        </row>
        <row r="72">
          <cell r="D72">
            <v>8</v>
          </cell>
          <cell r="E72">
            <v>6</v>
          </cell>
          <cell r="F72">
            <v>1</v>
          </cell>
          <cell r="G72">
            <v>3</v>
          </cell>
          <cell r="H72">
            <v>18</v>
          </cell>
          <cell r="I72">
            <v>2</v>
          </cell>
          <cell r="K72">
            <v>0</v>
          </cell>
          <cell r="M72">
            <v>2</v>
          </cell>
          <cell r="N72">
            <v>20</v>
          </cell>
        </row>
        <row r="73">
          <cell r="D73">
            <v>2</v>
          </cell>
          <cell r="E73">
            <v>3</v>
          </cell>
          <cell r="F73">
            <v>3</v>
          </cell>
          <cell r="G73">
            <v>4</v>
          </cell>
          <cell r="H73">
            <v>12</v>
          </cell>
          <cell r="I73">
            <v>1</v>
          </cell>
          <cell r="K73">
            <v>0</v>
          </cell>
          <cell r="M73">
            <v>1</v>
          </cell>
          <cell r="N73">
            <v>13</v>
          </cell>
        </row>
        <row r="74">
          <cell r="D74">
            <v>8</v>
          </cell>
          <cell r="E74">
            <v>14</v>
          </cell>
          <cell r="F74">
            <v>12</v>
          </cell>
          <cell r="G74">
            <v>6</v>
          </cell>
          <cell r="H74">
            <v>40</v>
          </cell>
          <cell r="I74">
            <v>13</v>
          </cell>
          <cell r="J74">
            <v>0</v>
          </cell>
          <cell r="K74">
            <v>0</v>
          </cell>
          <cell r="L74">
            <v>0</v>
          </cell>
          <cell r="M74">
            <v>13</v>
          </cell>
          <cell r="N74">
            <v>53</v>
          </cell>
        </row>
        <row r="75">
          <cell r="D75">
            <v>8</v>
          </cell>
          <cell r="E75">
            <v>14</v>
          </cell>
          <cell r="F75">
            <v>12</v>
          </cell>
          <cell r="G75">
            <v>6</v>
          </cell>
          <cell r="H75">
            <v>40</v>
          </cell>
          <cell r="I75">
            <v>13</v>
          </cell>
          <cell r="K75">
            <v>0</v>
          </cell>
          <cell r="M75">
            <v>13</v>
          </cell>
          <cell r="N75">
            <v>53</v>
          </cell>
        </row>
        <row r="76">
          <cell r="D76">
            <v>3</v>
          </cell>
          <cell r="E76">
            <v>2</v>
          </cell>
          <cell r="F76">
            <v>1</v>
          </cell>
          <cell r="G76">
            <v>2</v>
          </cell>
          <cell r="H76">
            <v>8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</row>
        <row r="77">
          <cell r="D77">
            <v>0</v>
          </cell>
          <cell r="E77">
            <v>0</v>
          </cell>
          <cell r="F77">
            <v>1</v>
          </cell>
          <cell r="G77">
            <v>1</v>
          </cell>
          <cell r="H77">
            <v>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</row>
        <row r="78">
          <cell r="F78">
            <v>1</v>
          </cell>
          <cell r="G78">
            <v>1</v>
          </cell>
          <cell r="H78">
            <v>2</v>
          </cell>
          <cell r="M78">
            <v>0</v>
          </cell>
          <cell r="N78">
            <v>2</v>
          </cell>
        </row>
        <row r="79">
          <cell r="D79">
            <v>36</v>
          </cell>
          <cell r="E79">
            <v>48</v>
          </cell>
          <cell r="F79">
            <v>45</v>
          </cell>
          <cell r="G79">
            <v>26</v>
          </cell>
          <cell r="H79">
            <v>155</v>
          </cell>
          <cell r="I79">
            <v>26</v>
          </cell>
          <cell r="J79">
            <v>0</v>
          </cell>
          <cell r="K79">
            <v>0</v>
          </cell>
          <cell r="L79">
            <v>0</v>
          </cell>
          <cell r="M79">
            <v>26</v>
          </cell>
          <cell r="N79">
            <v>181</v>
          </cell>
        </row>
        <row r="81">
          <cell r="D81">
            <v>3</v>
          </cell>
          <cell r="E81">
            <v>0</v>
          </cell>
          <cell r="F81">
            <v>1</v>
          </cell>
          <cell r="G81">
            <v>7</v>
          </cell>
          <cell r="H81">
            <v>11</v>
          </cell>
          <cell r="I81">
            <v>4</v>
          </cell>
          <cell r="J81">
            <v>0</v>
          </cell>
          <cell r="K81">
            <v>0</v>
          </cell>
          <cell r="L81">
            <v>0</v>
          </cell>
          <cell r="M81">
            <v>4</v>
          </cell>
          <cell r="N81">
            <v>15</v>
          </cell>
        </row>
        <row r="82">
          <cell r="D82">
            <v>3</v>
          </cell>
          <cell r="F82">
            <v>1</v>
          </cell>
          <cell r="G82">
            <v>7</v>
          </cell>
          <cell r="H82">
            <v>11</v>
          </cell>
          <cell r="K82">
            <v>0</v>
          </cell>
          <cell r="M82">
            <v>0</v>
          </cell>
          <cell r="N82">
            <v>11</v>
          </cell>
        </row>
        <row r="83">
          <cell r="H83">
            <v>0</v>
          </cell>
          <cell r="I83">
            <v>4</v>
          </cell>
          <cell r="K83">
            <v>0</v>
          </cell>
          <cell r="M83">
            <v>4</v>
          </cell>
          <cell r="N83">
            <v>4</v>
          </cell>
        </row>
        <row r="84">
          <cell r="D84">
            <v>0</v>
          </cell>
          <cell r="H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1</v>
          </cell>
          <cell r="F85">
            <v>2</v>
          </cell>
          <cell r="G85">
            <v>0</v>
          </cell>
          <cell r="H85">
            <v>3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3</v>
          </cell>
        </row>
        <row r="86">
          <cell r="E86">
            <v>1</v>
          </cell>
          <cell r="F86">
            <v>2</v>
          </cell>
          <cell r="H86">
            <v>3</v>
          </cell>
          <cell r="M86">
            <v>0</v>
          </cell>
          <cell r="N86">
            <v>3</v>
          </cell>
        </row>
        <row r="87">
          <cell r="H87">
            <v>0</v>
          </cell>
          <cell r="M87">
            <v>0</v>
          </cell>
          <cell r="N87">
            <v>0</v>
          </cell>
        </row>
        <row r="88">
          <cell r="D88">
            <v>3</v>
          </cell>
          <cell r="E88">
            <v>1</v>
          </cell>
          <cell r="F88">
            <v>3</v>
          </cell>
          <cell r="G88">
            <v>7</v>
          </cell>
          <cell r="H88">
            <v>14</v>
          </cell>
          <cell r="I88">
            <v>4</v>
          </cell>
          <cell r="J88">
            <v>0</v>
          </cell>
          <cell r="K88">
            <v>0</v>
          </cell>
          <cell r="L88">
            <v>0</v>
          </cell>
          <cell r="M88">
            <v>4</v>
          </cell>
          <cell r="N88">
            <v>18</v>
          </cell>
        </row>
        <row r="91">
          <cell r="D91">
            <v>9</v>
          </cell>
          <cell r="E91">
            <v>5</v>
          </cell>
          <cell r="F91">
            <v>3</v>
          </cell>
          <cell r="G91">
            <v>3</v>
          </cell>
          <cell r="H91">
            <v>20</v>
          </cell>
          <cell r="I91">
            <v>1</v>
          </cell>
          <cell r="J91">
            <v>0</v>
          </cell>
          <cell r="K91">
            <v>0</v>
          </cell>
          <cell r="L91">
            <v>0</v>
          </cell>
          <cell r="M91">
            <v>1</v>
          </cell>
          <cell r="N91">
            <v>21</v>
          </cell>
        </row>
        <row r="92">
          <cell r="H92">
            <v>0</v>
          </cell>
          <cell r="I92">
            <v>1</v>
          </cell>
          <cell r="M92">
            <v>1</v>
          </cell>
          <cell r="N92">
            <v>1</v>
          </cell>
        </row>
        <row r="93">
          <cell r="D93">
            <v>9</v>
          </cell>
          <cell r="E93">
            <v>5</v>
          </cell>
          <cell r="F93">
            <v>3</v>
          </cell>
          <cell r="G93">
            <v>3</v>
          </cell>
          <cell r="H93">
            <v>20</v>
          </cell>
          <cell r="K93">
            <v>0</v>
          </cell>
          <cell r="M93">
            <v>0</v>
          </cell>
          <cell r="N93">
            <v>20</v>
          </cell>
        </row>
        <row r="94">
          <cell r="D94">
            <v>5</v>
          </cell>
          <cell r="E94">
            <v>4</v>
          </cell>
          <cell r="F94">
            <v>2</v>
          </cell>
          <cell r="G94">
            <v>0</v>
          </cell>
          <cell r="H94">
            <v>11</v>
          </cell>
          <cell r="I94">
            <v>4</v>
          </cell>
          <cell r="J94">
            <v>0</v>
          </cell>
          <cell r="K94">
            <v>0</v>
          </cell>
          <cell r="L94">
            <v>0</v>
          </cell>
          <cell r="M94">
            <v>4</v>
          </cell>
          <cell r="N94">
            <v>15</v>
          </cell>
        </row>
        <row r="95">
          <cell r="D95">
            <v>5</v>
          </cell>
          <cell r="E95">
            <v>4</v>
          </cell>
          <cell r="F95">
            <v>2</v>
          </cell>
          <cell r="H95">
            <v>11</v>
          </cell>
          <cell r="I95">
            <v>4</v>
          </cell>
          <cell r="M95">
            <v>4</v>
          </cell>
          <cell r="N95">
            <v>15</v>
          </cell>
        </row>
        <row r="96">
          <cell r="H96">
            <v>0</v>
          </cell>
          <cell r="M96">
            <v>0</v>
          </cell>
          <cell r="N96">
            <v>0</v>
          </cell>
        </row>
        <row r="97">
          <cell r="D97">
            <v>15</v>
          </cell>
          <cell r="E97">
            <v>14</v>
          </cell>
          <cell r="F97">
            <v>13</v>
          </cell>
          <cell r="G97">
            <v>4</v>
          </cell>
          <cell r="H97">
            <v>46</v>
          </cell>
          <cell r="I97">
            <v>9</v>
          </cell>
          <cell r="J97">
            <v>0</v>
          </cell>
          <cell r="K97">
            <v>0</v>
          </cell>
          <cell r="L97">
            <v>0</v>
          </cell>
          <cell r="M97">
            <v>9</v>
          </cell>
          <cell r="N97">
            <v>55</v>
          </cell>
        </row>
        <row r="98">
          <cell r="D98">
            <v>15</v>
          </cell>
          <cell r="E98">
            <v>14</v>
          </cell>
          <cell r="F98">
            <v>13</v>
          </cell>
          <cell r="G98">
            <v>4</v>
          </cell>
          <cell r="H98">
            <v>46</v>
          </cell>
          <cell r="I98">
            <v>9</v>
          </cell>
          <cell r="K98">
            <v>0</v>
          </cell>
          <cell r="M98">
            <v>9</v>
          </cell>
          <cell r="N98">
            <v>55</v>
          </cell>
        </row>
        <row r="99">
          <cell r="D99">
            <v>8</v>
          </cell>
          <cell r="E99">
            <v>5</v>
          </cell>
          <cell r="F99">
            <v>3</v>
          </cell>
          <cell r="G99">
            <v>7</v>
          </cell>
          <cell r="H99">
            <v>23</v>
          </cell>
          <cell r="I99">
            <v>3</v>
          </cell>
          <cell r="J99">
            <v>0</v>
          </cell>
          <cell r="K99">
            <v>0</v>
          </cell>
          <cell r="L99">
            <v>0</v>
          </cell>
          <cell r="M99">
            <v>3</v>
          </cell>
          <cell r="N99">
            <v>26</v>
          </cell>
        </row>
        <row r="100">
          <cell r="D100">
            <v>8</v>
          </cell>
          <cell r="E100">
            <v>5</v>
          </cell>
          <cell r="F100">
            <v>3</v>
          </cell>
          <cell r="G100">
            <v>7</v>
          </cell>
          <cell r="H100">
            <v>23</v>
          </cell>
          <cell r="I100">
            <v>3</v>
          </cell>
          <cell r="K100">
            <v>0</v>
          </cell>
          <cell r="M100">
            <v>3</v>
          </cell>
          <cell r="N100">
            <v>26</v>
          </cell>
        </row>
        <row r="101">
          <cell r="D101">
            <v>31</v>
          </cell>
          <cell r="E101">
            <v>23</v>
          </cell>
          <cell r="F101">
            <v>20</v>
          </cell>
          <cell r="G101">
            <v>18</v>
          </cell>
          <cell r="H101">
            <v>92</v>
          </cell>
          <cell r="I101">
            <v>7</v>
          </cell>
          <cell r="J101">
            <v>0</v>
          </cell>
          <cell r="K101">
            <v>0</v>
          </cell>
          <cell r="L101">
            <v>0</v>
          </cell>
          <cell r="M101">
            <v>7</v>
          </cell>
          <cell r="N101">
            <v>99</v>
          </cell>
        </row>
        <row r="102">
          <cell r="D102">
            <v>12</v>
          </cell>
          <cell r="E102">
            <v>0</v>
          </cell>
          <cell r="F102">
            <v>0</v>
          </cell>
          <cell r="G102">
            <v>0</v>
          </cell>
          <cell r="H102">
            <v>12</v>
          </cell>
          <cell r="I102">
            <v>2</v>
          </cell>
          <cell r="J102">
            <v>0</v>
          </cell>
          <cell r="K102">
            <v>0</v>
          </cell>
          <cell r="L102">
            <v>0</v>
          </cell>
          <cell r="M102">
            <v>2</v>
          </cell>
          <cell r="N102">
            <v>14</v>
          </cell>
        </row>
        <row r="103">
          <cell r="D103">
            <v>9</v>
          </cell>
          <cell r="E103">
            <v>5</v>
          </cell>
          <cell r="F103">
            <v>8</v>
          </cell>
          <cell r="G103">
            <v>5</v>
          </cell>
          <cell r="H103">
            <v>27</v>
          </cell>
          <cell r="I103">
            <v>1</v>
          </cell>
          <cell r="J103">
            <v>0</v>
          </cell>
          <cell r="K103">
            <v>0</v>
          </cell>
          <cell r="L103">
            <v>0</v>
          </cell>
          <cell r="M103">
            <v>1</v>
          </cell>
          <cell r="N103">
            <v>28</v>
          </cell>
        </row>
        <row r="104">
          <cell r="D104">
            <v>9</v>
          </cell>
          <cell r="E104">
            <v>5</v>
          </cell>
          <cell r="F104">
            <v>8</v>
          </cell>
          <cell r="G104">
            <v>5</v>
          </cell>
          <cell r="H104">
            <v>27</v>
          </cell>
          <cell r="K104">
            <v>0</v>
          </cell>
          <cell r="M104">
            <v>0</v>
          </cell>
          <cell r="N104">
            <v>27</v>
          </cell>
        </row>
        <row r="105">
          <cell r="H105">
            <v>0</v>
          </cell>
          <cell r="I105">
            <v>1</v>
          </cell>
          <cell r="M105">
            <v>1</v>
          </cell>
          <cell r="N105">
            <v>1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3</v>
          </cell>
          <cell r="H106">
            <v>3</v>
          </cell>
          <cell r="I106">
            <v>9</v>
          </cell>
          <cell r="J106">
            <v>0</v>
          </cell>
          <cell r="K106">
            <v>1</v>
          </cell>
          <cell r="L106">
            <v>0</v>
          </cell>
          <cell r="M106">
            <v>10</v>
          </cell>
          <cell r="N106">
            <v>13</v>
          </cell>
        </row>
        <row r="107">
          <cell r="D107">
            <v>89</v>
          </cell>
          <cell r="E107">
            <v>56</v>
          </cell>
          <cell r="F107">
            <v>49</v>
          </cell>
          <cell r="G107">
            <v>40</v>
          </cell>
          <cell r="H107">
            <v>234</v>
          </cell>
          <cell r="I107">
            <v>36</v>
          </cell>
          <cell r="J107">
            <v>0</v>
          </cell>
          <cell r="K107">
            <v>1</v>
          </cell>
          <cell r="L107">
            <v>0</v>
          </cell>
          <cell r="M107">
            <v>37</v>
          </cell>
          <cell r="N107">
            <v>271</v>
          </cell>
        </row>
        <row r="109">
          <cell r="D109">
            <v>35</v>
          </cell>
          <cell r="E109">
            <v>24</v>
          </cell>
          <cell r="F109">
            <v>17</v>
          </cell>
          <cell r="G109">
            <v>31</v>
          </cell>
          <cell r="H109">
            <v>107</v>
          </cell>
          <cell r="I109">
            <v>22</v>
          </cell>
          <cell r="J109">
            <v>0</v>
          </cell>
          <cell r="K109">
            <v>0</v>
          </cell>
          <cell r="L109">
            <v>0</v>
          </cell>
          <cell r="M109">
            <v>22</v>
          </cell>
          <cell r="N109">
            <v>129</v>
          </cell>
        </row>
        <row r="110">
          <cell r="D110">
            <v>23</v>
          </cell>
          <cell r="E110">
            <v>24</v>
          </cell>
          <cell r="F110">
            <v>17</v>
          </cell>
          <cell r="G110">
            <v>31</v>
          </cell>
          <cell r="H110">
            <v>95</v>
          </cell>
          <cell r="K110">
            <v>0</v>
          </cell>
          <cell r="M110">
            <v>0</v>
          </cell>
          <cell r="N110">
            <v>95</v>
          </cell>
        </row>
        <row r="111">
          <cell r="D111">
            <v>12</v>
          </cell>
          <cell r="H111">
            <v>12</v>
          </cell>
          <cell r="M111">
            <v>0</v>
          </cell>
          <cell r="N111">
            <v>12</v>
          </cell>
        </row>
        <row r="112">
          <cell r="H112">
            <v>0</v>
          </cell>
          <cell r="I112">
            <v>13</v>
          </cell>
          <cell r="M112">
            <v>13</v>
          </cell>
          <cell r="N112">
            <v>13</v>
          </cell>
        </row>
        <row r="113">
          <cell r="H113">
            <v>0</v>
          </cell>
          <cell r="M113">
            <v>0</v>
          </cell>
          <cell r="N113">
            <v>0</v>
          </cell>
        </row>
        <row r="114">
          <cell r="H114">
            <v>0</v>
          </cell>
          <cell r="M114">
            <v>0</v>
          </cell>
          <cell r="N114">
            <v>0</v>
          </cell>
        </row>
        <row r="115">
          <cell r="H115">
            <v>0</v>
          </cell>
          <cell r="I115">
            <v>9</v>
          </cell>
          <cell r="M115">
            <v>9</v>
          </cell>
          <cell r="N115">
            <v>9</v>
          </cell>
        </row>
        <row r="116">
          <cell r="H116">
            <v>0</v>
          </cell>
          <cell r="M116">
            <v>0</v>
          </cell>
          <cell r="N116">
            <v>0</v>
          </cell>
        </row>
        <row r="117">
          <cell r="D117">
            <v>24</v>
          </cell>
          <cell r="E117">
            <v>28</v>
          </cell>
          <cell r="F117">
            <v>17</v>
          </cell>
          <cell r="G117">
            <v>17</v>
          </cell>
          <cell r="H117">
            <v>86</v>
          </cell>
          <cell r="I117">
            <v>11</v>
          </cell>
          <cell r="J117">
            <v>0</v>
          </cell>
          <cell r="K117">
            <v>0</v>
          </cell>
          <cell r="L117">
            <v>0</v>
          </cell>
          <cell r="M117">
            <v>11</v>
          </cell>
          <cell r="N117">
            <v>97</v>
          </cell>
        </row>
        <row r="118">
          <cell r="D118">
            <v>24</v>
          </cell>
          <cell r="E118">
            <v>28</v>
          </cell>
          <cell r="F118">
            <v>17</v>
          </cell>
          <cell r="G118">
            <v>17</v>
          </cell>
          <cell r="H118">
            <v>86</v>
          </cell>
          <cell r="I118">
            <v>11</v>
          </cell>
          <cell r="K118">
            <v>0</v>
          </cell>
          <cell r="M118">
            <v>11</v>
          </cell>
          <cell r="N118">
            <v>97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7</v>
          </cell>
          <cell r="H119">
            <v>7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7</v>
          </cell>
        </row>
        <row r="120">
          <cell r="D120">
            <v>0</v>
          </cell>
          <cell r="G120">
            <v>7</v>
          </cell>
          <cell r="H120">
            <v>7</v>
          </cell>
          <cell r="I120">
            <v>0</v>
          </cell>
          <cell r="M120">
            <v>0</v>
          </cell>
          <cell r="N120">
            <v>7</v>
          </cell>
        </row>
        <row r="121">
          <cell r="H121">
            <v>0</v>
          </cell>
          <cell r="I121">
            <v>0</v>
          </cell>
          <cell r="M121">
            <v>0</v>
          </cell>
          <cell r="N121">
            <v>0</v>
          </cell>
        </row>
        <row r="122">
          <cell r="D122">
            <v>2</v>
          </cell>
          <cell r="H122">
            <v>2</v>
          </cell>
          <cell r="M122">
            <v>0</v>
          </cell>
          <cell r="N122">
            <v>2</v>
          </cell>
        </row>
        <row r="123">
          <cell r="D123">
            <v>12</v>
          </cell>
          <cell r="E123">
            <v>1</v>
          </cell>
          <cell r="F123">
            <v>6</v>
          </cell>
          <cell r="G123">
            <v>3</v>
          </cell>
          <cell r="H123">
            <v>22</v>
          </cell>
          <cell r="I123">
            <v>5</v>
          </cell>
          <cell r="J123">
            <v>0</v>
          </cell>
          <cell r="K123">
            <v>0</v>
          </cell>
          <cell r="L123">
            <v>0</v>
          </cell>
          <cell r="M123">
            <v>5</v>
          </cell>
          <cell r="N123">
            <v>27</v>
          </cell>
        </row>
        <row r="124">
          <cell r="D124">
            <v>73</v>
          </cell>
          <cell r="E124">
            <v>53</v>
          </cell>
          <cell r="F124">
            <v>40</v>
          </cell>
          <cell r="G124">
            <v>58</v>
          </cell>
          <cell r="H124">
            <v>224</v>
          </cell>
          <cell r="I124">
            <v>38</v>
          </cell>
          <cell r="J124">
            <v>0</v>
          </cell>
          <cell r="K124">
            <v>0</v>
          </cell>
          <cell r="L124">
            <v>0</v>
          </cell>
          <cell r="M124">
            <v>38</v>
          </cell>
          <cell r="N124">
            <v>262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6</v>
          </cell>
          <cell r="E127">
            <v>7</v>
          </cell>
          <cell r="F127">
            <v>0</v>
          </cell>
          <cell r="G127">
            <v>23</v>
          </cell>
          <cell r="H127">
            <v>36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36</v>
          </cell>
        </row>
        <row r="128">
          <cell r="D128">
            <v>6</v>
          </cell>
          <cell r="E128">
            <v>7</v>
          </cell>
          <cell r="G128">
            <v>23</v>
          </cell>
          <cell r="H128">
            <v>36</v>
          </cell>
          <cell r="M128">
            <v>0</v>
          </cell>
          <cell r="N128">
            <v>36</v>
          </cell>
        </row>
        <row r="129">
          <cell r="D129">
            <v>4</v>
          </cell>
          <cell r="E129">
            <v>11</v>
          </cell>
          <cell r="F129">
            <v>7</v>
          </cell>
          <cell r="G129">
            <v>0</v>
          </cell>
          <cell r="H129">
            <v>22</v>
          </cell>
          <cell r="I129">
            <v>63</v>
          </cell>
          <cell r="J129">
            <v>0</v>
          </cell>
          <cell r="K129">
            <v>2</v>
          </cell>
          <cell r="L129">
            <v>0</v>
          </cell>
          <cell r="M129">
            <v>65</v>
          </cell>
          <cell r="N129">
            <v>87</v>
          </cell>
        </row>
        <row r="130">
          <cell r="D130">
            <v>4</v>
          </cell>
          <cell r="E130">
            <v>11</v>
          </cell>
          <cell r="F130">
            <v>7</v>
          </cell>
          <cell r="H130">
            <v>22</v>
          </cell>
          <cell r="I130">
            <v>50</v>
          </cell>
          <cell r="K130">
            <v>2</v>
          </cell>
          <cell r="M130">
            <v>52</v>
          </cell>
          <cell r="N130">
            <v>74</v>
          </cell>
        </row>
        <row r="131">
          <cell r="H131">
            <v>0</v>
          </cell>
          <cell r="I131">
            <v>13</v>
          </cell>
          <cell r="M131">
            <v>13</v>
          </cell>
          <cell r="N131">
            <v>13</v>
          </cell>
        </row>
        <row r="132">
          <cell r="D132">
            <v>10</v>
          </cell>
          <cell r="E132">
            <v>18</v>
          </cell>
          <cell r="F132">
            <v>7</v>
          </cell>
          <cell r="G132">
            <v>23</v>
          </cell>
          <cell r="H132">
            <v>58</v>
          </cell>
          <cell r="I132">
            <v>63</v>
          </cell>
          <cell r="J132">
            <v>0</v>
          </cell>
          <cell r="K132">
            <v>2</v>
          </cell>
          <cell r="L132">
            <v>0</v>
          </cell>
          <cell r="M132">
            <v>65</v>
          </cell>
          <cell r="N132">
            <v>123</v>
          </cell>
        </row>
        <row r="133">
          <cell r="D133">
            <v>289</v>
          </cell>
          <cell r="E133">
            <v>227</v>
          </cell>
          <cell r="F133">
            <v>300</v>
          </cell>
          <cell r="G133">
            <v>292</v>
          </cell>
          <cell r="H133">
            <v>1108</v>
          </cell>
          <cell r="I133">
            <v>297</v>
          </cell>
          <cell r="J133">
            <v>0</v>
          </cell>
          <cell r="K133">
            <v>6</v>
          </cell>
          <cell r="L133">
            <v>0</v>
          </cell>
          <cell r="M133">
            <v>303</v>
          </cell>
          <cell r="N133">
            <v>1411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Всього"/>
      <sheetName val="Всього по спец"/>
      <sheetName val="Сокр.всего"/>
      <sheetName val="Иностранцы"/>
      <sheetName val="Бюджет"/>
      <sheetName val="Сокр.бюджет"/>
      <sheetName val="Контракт"/>
      <sheetName val="Сокр.контракт"/>
      <sheetName val="Вакансия бюджетБАК и МАГ"/>
      <sheetName val="Вакансии контракт"/>
      <sheetName val="Вакбюджет5курс"/>
      <sheetName val="Лист1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C7">
            <v>0</v>
          </cell>
          <cell r="D7">
            <v>5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</row>
        <row r="8">
          <cell r="C8">
            <v>3</v>
          </cell>
          <cell r="D8">
            <v>0</v>
          </cell>
          <cell r="E8">
            <v>0</v>
          </cell>
          <cell r="H8">
            <v>0</v>
          </cell>
          <cell r="I8">
            <v>2</v>
          </cell>
          <cell r="J8">
            <v>7</v>
          </cell>
          <cell r="L8">
            <v>0</v>
          </cell>
          <cell r="M8">
            <v>0</v>
          </cell>
        </row>
        <row r="9">
          <cell r="C9">
            <v>2</v>
          </cell>
          <cell r="D9">
            <v>0</v>
          </cell>
          <cell r="E9">
            <v>0</v>
          </cell>
          <cell r="H9">
            <v>1</v>
          </cell>
          <cell r="I9">
            <v>2</v>
          </cell>
          <cell r="J9">
            <v>1</v>
          </cell>
          <cell r="L9">
            <v>0</v>
          </cell>
          <cell r="M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H10">
            <v>1</v>
          </cell>
          <cell r="I10">
            <v>3</v>
          </cell>
          <cell r="J10">
            <v>1</v>
          </cell>
          <cell r="L10">
            <v>0</v>
          </cell>
          <cell r="M10">
            <v>0</v>
          </cell>
        </row>
        <row r="11">
          <cell r="C11">
            <v>7</v>
          </cell>
          <cell r="D11">
            <v>1</v>
          </cell>
          <cell r="E11">
            <v>0</v>
          </cell>
          <cell r="H11">
            <v>5</v>
          </cell>
          <cell r="I11">
            <v>5</v>
          </cell>
          <cell r="J11">
            <v>7</v>
          </cell>
          <cell r="L11">
            <v>0</v>
          </cell>
          <cell r="M11">
            <v>0</v>
          </cell>
        </row>
        <row r="12">
          <cell r="C12">
            <v>2</v>
          </cell>
          <cell r="D12">
            <v>0</v>
          </cell>
          <cell r="E12">
            <v>0</v>
          </cell>
          <cell r="H12">
            <v>1</v>
          </cell>
          <cell r="I12">
            <v>4</v>
          </cell>
          <cell r="J12">
            <v>1</v>
          </cell>
          <cell r="L12">
            <v>0</v>
          </cell>
          <cell r="M12">
            <v>0</v>
          </cell>
        </row>
        <row r="13">
          <cell r="C13">
            <v>4</v>
          </cell>
          <cell r="D13">
            <v>1</v>
          </cell>
          <cell r="E13">
            <v>0</v>
          </cell>
          <cell r="H13">
            <v>1</v>
          </cell>
          <cell r="I13">
            <v>0</v>
          </cell>
          <cell r="J13">
            <v>4</v>
          </cell>
          <cell r="L13">
            <v>0</v>
          </cell>
          <cell r="M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H16">
            <v>6</v>
          </cell>
          <cell r="I16">
            <v>6</v>
          </cell>
          <cell r="J16">
            <v>5</v>
          </cell>
          <cell r="L16">
            <v>0</v>
          </cell>
          <cell r="M16">
            <v>0</v>
          </cell>
        </row>
        <row r="17">
          <cell r="H17">
            <v>0</v>
          </cell>
          <cell r="I17">
            <v>1</v>
          </cell>
          <cell r="J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H18">
            <v>5</v>
          </cell>
          <cell r="I18">
            <v>5</v>
          </cell>
          <cell r="J18">
            <v>5</v>
          </cell>
          <cell r="L18">
            <v>0</v>
          </cell>
          <cell r="M18">
            <v>0</v>
          </cell>
        </row>
        <row r="19">
          <cell r="C19">
            <v>11</v>
          </cell>
          <cell r="D19">
            <v>4</v>
          </cell>
          <cell r="E19">
            <v>0</v>
          </cell>
          <cell r="H19">
            <v>11</v>
          </cell>
          <cell r="I19">
            <v>9</v>
          </cell>
          <cell r="J19">
            <v>6</v>
          </cell>
          <cell r="L19">
            <v>0</v>
          </cell>
          <cell r="M19">
            <v>0</v>
          </cell>
        </row>
        <row r="20">
          <cell r="C20">
            <v>6</v>
          </cell>
          <cell r="D20">
            <v>5</v>
          </cell>
          <cell r="E20">
            <v>0</v>
          </cell>
          <cell r="H20">
            <v>15</v>
          </cell>
          <cell r="I20">
            <v>4</v>
          </cell>
          <cell r="J20">
            <v>9</v>
          </cell>
          <cell r="L20">
            <v>0</v>
          </cell>
          <cell r="M20">
            <v>0</v>
          </cell>
        </row>
        <row r="21">
          <cell r="C21">
            <v>80</v>
          </cell>
          <cell r="D21">
            <v>27</v>
          </cell>
          <cell r="E21">
            <v>0</v>
          </cell>
          <cell r="H21">
            <v>71</v>
          </cell>
          <cell r="I21">
            <v>38</v>
          </cell>
          <cell r="J21">
            <v>34</v>
          </cell>
          <cell r="L21">
            <v>0</v>
          </cell>
          <cell r="M21">
            <v>0</v>
          </cell>
        </row>
        <row r="22">
          <cell r="C22">
            <v>25</v>
          </cell>
          <cell r="D22">
            <v>14</v>
          </cell>
          <cell r="E22">
            <v>0</v>
          </cell>
          <cell r="H22">
            <v>17</v>
          </cell>
          <cell r="I22">
            <v>18</v>
          </cell>
          <cell r="J22">
            <v>22</v>
          </cell>
          <cell r="L22">
            <v>1</v>
          </cell>
          <cell r="M22">
            <v>0</v>
          </cell>
        </row>
        <row r="23">
          <cell r="C23">
            <v>14</v>
          </cell>
          <cell r="D23">
            <v>5</v>
          </cell>
          <cell r="E23">
            <v>0</v>
          </cell>
          <cell r="H23">
            <v>7</v>
          </cell>
          <cell r="I23">
            <v>5</v>
          </cell>
          <cell r="J23">
            <v>4</v>
          </cell>
          <cell r="L23">
            <v>0</v>
          </cell>
          <cell r="M23">
            <v>0</v>
          </cell>
        </row>
        <row r="26">
          <cell r="C26">
            <v>6</v>
          </cell>
          <cell r="D26">
            <v>0</v>
          </cell>
          <cell r="E26">
            <v>0</v>
          </cell>
          <cell r="H26">
            <v>4</v>
          </cell>
          <cell r="I26">
            <v>3</v>
          </cell>
          <cell r="J26">
            <v>0</v>
          </cell>
          <cell r="L26">
            <v>0</v>
          </cell>
          <cell r="M26">
            <v>0</v>
          </cell>
        </row>
        <row r="27">
          <cell r="C27">
            <v>35</v>
          </cell>
          <cell r="D27">
            <v>12</v>
          </cell>
          <cell r="E27">
            <v>0</v>
          </cell>
          <cell r="H27">
            <v>36</v>
          </cell>
          <cell r="I27">
            <v>29</v>
          </cell>
          <cell r="J27">
            <v>19</v>
          </cell>
          <cell r="L27">
            <v>0</v>
          </cell>
          <cell r="M27">
            <v>0</v>
          </cell>
        </row>
        <row r="28">
          <cell r="C28">
            <v>9</v>
          </cell>
          <cell r="D28">
            <v>11</v>
          </cell>
          <cell r="E28">
            <v>0</v>
          </cell>
          <cell r="H28">
            <v>16</v>
          </cell>
          <cell r="I28">
            <v>17</v>
          </cell>
          <cell r="J28">
            <v>19</v>
          </cell>
          <cell r="L28">
            <v>0</v>
          </cell>
          <cell r="M28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H29">
            <v>13</v>
          </cell>
          <cell r="I29">
            <v>7</v>
          </cell>
          <cell r="J29">
            <v>5</v>
          </cell>
          <cell r="L29">
            <v>0</v>
          </cell>
          <cell r="M29">
            <v>0</v>
          </cell>
        </row>
        <row r="32">
          <cell r="C32">
            <v>18</v>
          </cell>
          <cell r="D32">
            <v>0</v>
          </cell>
          <cell r="E32">
            <v>22</v>
          </cell>
          <cell r="H32">
            <v>15</v>
          </cell>
          <cell r="I32">
            <v>29</v>
          </cell>
          <cell r="J32">
            <v>18</v>
          </cell>
          <cell r="L32">
            <v>0</v>
          </cell>
          <cell r="M32">
            <v>15</v>
          </cell>
        </row>
        <row r="33">
          <cell r="C33">
            <v>31</v>
          </cell>
          <cell r="D33">
            <v>16</v>
          </cell>
          <cell r="E33">
            <v>0</v>
          </cell>
          <cell r="H33">
            <v>40</v>
          </cell>
          <cell r="I33">
            <v>35</v>
          </cell>
          <cell r="J33">
            <v>19</v>
          </cell>
          <cell r="L33">
            <v>0</v>
          </cell>
          <cell r="M33">
            <v>0</v>
          </cell>
        </row>
        <row r="34">
          <cell r="C34">
            <v>16</v>
          </cell>
          <cell r="D34">
            <v>8</v>
          </cell>
          <cell r="E34">
            <v>0</v>
          </cell>
          <cell r="H34">
            <v>20</v>
          </cell>
          <cell r="I34">
            <v>19</v>
          </cell>
          <cell r="J34">
            <v>32</v>
          </cell>
          <cell r="L34">
            <v>0</v>
          </cell>
          <cell r="M34">
            <v>0</v>
          </cell>
        </row>
        <row r="35">
          <cell r="C35">
            <v>6</v>
          </cell>
          <cell r="D35">
            <v>0</v>
          </cell>
          <cell r="E35">
            <v>0</v>
          </cell>
          <cell r="H35">
            <v>5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</row>
        <row r="36">
          <cell r="C36">
            <v>25</v>
          </cell>
          <cell r="D36">
            <v>3</v>
          </cell>
          <cell r="E36">
            <v>0</v>
          </cell>
          <cell r="H36">
            <v>19</v>
          </cell>
          <cell r="I36">
            <v>26</v>
          </cell>
          <cell r="J36">
            <v>21</v>
          </cell>
          <cell r="L36">
            <v>0</v>
          </cell>
          <cell r="M36">
            <v>0</v>
          </cell>
        </row>
        <row r="37">
          <cell r="C37">
            <v>29</v>
          </cell>
          <cell r="D37">
            <v>6</v>
          </cell>
          <cell r="E37">
            <v>0</v>
          </cell>
          <cell r="H37">
            <v>24</v>
          </cell>
          <cell r="I37">
            <v>33</v>
          </cell>
          <cell r="J37">
            <v>22</v>
          </cell>
          <cell r="L37">
            <v>0</v>
          </cell>
          <cell r="M37">
            <v>0</v>
          </cell>
        </row>
        <row r="41">
          <cell r="C41">
            <v>11</v>
          </cell>
          <cell r="D41">
            <v>2</v>
          </cell>
          <cell r="E41">
            <v>0</v>
          </cell>
          <cell r="H41">
            <v>9</v>
          </cell>
          <cell r="I41">
            <v>4</v>
          </cell>
          <cell r="J41">
            <v>9</v>
          </cell>
          <cell r="L41">
            <v>0</v>
          </cell>
          <cell r="M41">
            <v>0</v>
          </cell>
        </row>
        <row r="42">
          <cell r="C42">
            <v>1</v>
          </cell>
          <cell r="D42">
            <v>0</v>
          </cell>
          <cell r="E42">
            <v>0</v>
          </cell>
        </row>
        <row r="43">
          <cell r="C43">
            <v>66</v>
          </cell>
          <cell r="D43">
            <v>41</v>
          </cell>
          <cell r="E43">
            <v>0</v>
          </cell>
          <cell r="H43">
            <v>106</v>
          </cell>
          <cell r="I43">
            <v>71</v>
          </cell>
          <cell r="J43">
            <v>73</v>
          </cell>
          <cell r="L43">
            <v>0</v>
          </cell>
          <cell r="M43">
            <v>0</v>
          </cell>
        </row>
        <row r="44">
          <cell r="C44">
            <v>7</v>
          </cell>
          <cell r="D44">
            <v>3</v>
          </cell>
          <cell r="E44">
            <v>0</v>
          </cell>
          <cell r="H44">
            <v>8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9</v>
          </cell>
          <cell r="D45">
            <v>4</v>
          </cell>
          <cell r="E45">
            <v>0</v>
          </cell>
          <cell r="H45">
            <v>0</v>
          </cell>
          <cell r="I45">
            <v>0</v>
          </cell>
          <cell r="J45">
            <v>19</v>
          </cell>
          <cell r="L45">
            <v>0</v>
          </cell>
          <cell r="M45">
            <v>0</v>
          </cell>
        </row>
        <row r="46">
          <cell r="C46">
            <v>25</v>
          </cell>
          <cell r="D46">
            <v>9</v>
          </cell>
          <cell r="E46">
            <v>0</v>
          </cell>
          <cell r="H46">
            <v>33</v>
          </cell>
          <cell r="I46">
            <v>34</v>
          </cell>
          <cell r="J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H47">
            <v>0</v>
          </cell>
          <cell r="I47">
            <v>0</v>
          </cell>
          <cell r="J47">
            <v>2</v>
          </cell>
          <cell r="L47">
            <v>0</v>
          </cell>
          <cell r="M47">
            <v>0</v>
          </cell>
        </row>
        <row r="48">
          <cell r="H48">
            <v>2</v>
          </cell>
          <cell r="I48">
            <v>3</v>
          </cell>
          <cell r="J48">
            <v>0</v>
          </cell>
          <cell r="L48">
            <v>0</v>
          </cell>
          <cell r="M48">
            <v>0</v>
          </cell>
        </row>
        <row r="51">
          <cell r="C51">
            <v>5</v>
          </cell>
          <cell r="D51">
            <v>0</v>
          </cell>
          <cell r="E51">
            <v>0</v>
          </cell>
          <cell r="H51">
            <v>5</v>
          </cell>
          <cell r="I51">
            <v>2</v>
          </cell>
          <cell r="J51">
            <v>4</v>
          </cell>
          <cell r="L51">
            <v>0</v>
          </cell>
          <cell r="M51">
            <v>0</v>
          </cell>
        </row>
        <row r="52">
          <cell r="C52">
            <v>53</v>
          </cell>
          <cell r="D52">
            <v>20</v>
          </cell>
          <cell r="E52">
            <v>0</v>
          </cell>
          <cell r="H52">
            <v>41</v>
          </cell>
          <cell r="I52">
            <v>35</v>
          </cell>
          <cell r="J52">
            <v>26</v>
          </cell>
          <cell r="L52">
            <v>0</v>
          </cell>
          <cell r="M52">
            <v>0</v>
          </cell>
        </row>
        <row r="53">
          <cell r="C53">
            <v>62</v>
          </cell>
          <cell r="D53">
            <v>46</v>
          </cell>
          <cell r="E53">
            <v>0</v>
          </cell>
          <cell r="H53">
            <v>67</v>
          </cell>
          <cell r="I53">
            <v>74</v>
          </cell>
          <cell r="J53">
            <v>62</v>
          </cell>
          <cell r="L53">
            <v>2</v>
          </cell>
          <cell r="M53">
            <v>0</v>
          </cell>
        </row>
        <row r="54">
          <cell r="C54">
            <v>25</v>
          </cell>
          <cell r="D54">
            <v>4</v>
          </cell>
          <cell r="E54">
            <v>0</v>
          </cell>
          <cell r="H54">
            <v>17</v>
          </cell>
          <cell r="I54">
            <v>25</v>
          </cell>
          <cell r="J54">
            <v>17</v>
          </cell>
          <cell r="L54">
            <v>1</v>
          </cell>
          <cell r="M54">
            <v>0</v>
          </cell>
        </row>
        <row r="55">
          <cell r="C55">
            <v>20</v>
          </cell>
          <cell r="D55">
            <v>16</v>
          </cell>
          <cell r="E55">
            <v>0</v>
          </cell>
          <cell r="H55">
            <v>13</v>
          </cell>
          <cell r="I55">
            <v>21</v>
          </cell>
          <cell r="J55">
            <v>34</v>
          </cell>
          <cell r="L55">
            <v>0</v>
          </cell>
          <cell r="M55">
            <v>0</v>
          </cell>
        </row>
        <row r="56">
          <cell r="C56">
            <v>56</v>
          </cell>
          <cell r="D56">
            <v>27</v>
          </cell>
          <cell r="E56">
            <v>0</v>
          </cell>
          <cell r="H56">
            <v>35</v>
          </cell>
          <cell r="I56">
            <v>42</v>
          </cell>
          <cell r="J56">
            <v>51</v>
          </cell>
          <cell r="L56">
            <v>0</v>
          </cell>
          <cell r="M56">
            <v>0</v>
          </cell>
        </row>
        <row r="57">
          <cell r="C57">
            <v>11</v>
          </cell>
          <cell r="D57">
            <v>5</v>
          </cell>
          <cell r="E57">
            <v>0</v>
          </cell>
          <cell r="H57">
            <v>11</v>
          </cell>
          <cell r="I57">
            <v>7</v>
          </cell>
          <cell r="J57">
            <v>14</v>
          </cell>
          <cell r="L57">
            <v>0</v>
          </cell>
          <cell r="M57">
            <v>0</v>
          </cell>
        </row>
        <row r="58">
          <cell r="H58">
            <v>14</v>
          </cell>
          <cell r="I58">
            <v>11</v>
          </cell>
          <cell r="J58">
            <v>11</v>
          </cell>
          <cell r="L58">
            <v>1</v>
          </cell>
          <cell r="M58">
            <v>0</v>
          </cell>
        </row>
        <row r="61">
          <cell r="C61">
            <v>26</v>
          </cell>
          <cell r="D61">
            <v>7</v>
          </cell>
          <cell r="E61">
            <v>0</v>
          </cell>
          <cell r="H61">
            <v>23</v>
          </cell>
          <cell r="I61">
            <v>13</v>
          </cell>
          <cell r="J61">
            <v>12</v>
          </cell>
          <cell r="L61">
            <v>0</v>
          </cell>
          <cell r="M61">
            <v>0</v>
          </cell>
        </row>
        <row r="62">
          <cell r="C62">
            <v>3</v>
          </cell>
          <cell r="D62">
            <v>3</v>
          </cell>
          <cell r="E62">
            <v>0</v>
          </cell>
          <cell r="H62">
            <v>6</v>
          </cell>
          <cell r="I62">
            <v>2</v>
          </cell>
          <cell r="J62">
            <v>0</v>
          </cell>
          <cell r="L62">
            <v>0</v>
          </cell>
          <cell r="M62">
            <v>0</v>
          </cell>
        </row>
        <row r="66">
          <cell r="C66">
            <v>3</v>
          </cell>
          <cell r="D66">
            <v>1</v>
          </cell>
          <cell r="E66">
            <v>0</v>
          </cell>
          <cell r="H66">
            <v>3</v>
          </cell>
          <cell r="I66">
            <v>5</v>
          </cell>
          <cell r="J66">
            <v>3</v>
          </cell>
          <cell r="L66">
            <v>0</v>
          </cell>
          <cell r="M66">
            <v>0</v>
          </cell>
        </row>
        <row r="67">
          <cell r="C67">
            <v>1</v>
          </cell>
          <cell r="D67">
            <v>1</v>
          </cell>
          <cell r="E67">
            <v>0</v>
          </cell>
          <cell r="H67">
            <v>2</v>
          </cell>
          <cell r="I67">
            <v>4</v>
          </cell>
          <cell r="J67">
            <v>1</v>
          </cell>
          <cell r="L67">
            <v>0</v>
          </cell>
          <cell r="M67">
            <v>0</v>
          </cell>
        </row>
        <row r="68">
          <cell r="C68">
            <v>1</v>
          </cell>
          <cell r="D68">
            <v>2</v>
          </cell>
          <cell r="E68">
            <v>0</v>
          </cell>
          <cell r="H68">
            <v>1</v>
          </cell>
          <cell r="I68">
            <v>1</v>
          </cell>
          <cell r="J68">
            <v>4</v>
          </cell>
          <cell r="L68">
            <v>0</v>
          </cell>
          <cell r="M68">
            <v>0</v>
          </cell>
        </row>
        <row r="69">
          <cell r="C69">
            <v>1</v>
          </cell>
          <cell r="D69">
            <v>1</v>
          </cell>
          <cell r="E69">
            <v>0</v>
          </cell>
          <cell r="H69">
            <v>3</v>
          </cell>
          <cell r="I69">
            <v>5</v>
          </cell>
          <cell r="J69">
            <v>4</v>
          </cell>
          <cell r="L69">
            <v>0</v>
          </cell>
          <cell r="M69">
            <v>0</v>
          </cell>
        </row>
        <row r="70">
          <cell r="C70">
            <v>7</v>
          </cell>
          <cell r="D70">
            <v>8</v>
          </cell>
          <cell r="E70">
            <v>0</v>
          </cell>
          <cell r="H70">
            <v>5</v>
          </cell>
          <cell r="I70">
            <v>13</v>
          </cell>
          <cell r="J70">
            <v>13</v>
          </cell>
          <cell r="L70">
            <v>0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H72">
            <v>1</v>
          </cell>
          <cell r="I72">
            <v>3</v>
          </cell>
          <cell r="J72">
            <v>1</v>
          </cell>
          <cell r="L72">
            <v>0</v>
          </cell>
          <cell r="M72">
            <v>0</v>
          </cell>
        </row>
        <row r="73">
          <cell r="C73">
            <v>2</v>
          </cell>
          <cell r="D73">
            <v>1</v>
          </cell>
          <cell r="E73">
            <v>0</v>
          </cell>
          <cell r="H73">
            <v>4</v>
          </cell>
          <cell r="I73">
            <v>5</v>
          </cell>
          <cell r="J73">
            <v>4</v>
          </cell>
          <cell r="L73">
            <v>0</v>
          </cell>
          <cell r="M73">
            <v>0</v>
          </cell>
        </row>
        <row r="76">
          <cell r="C76">
            <v>6</v>
          </cell>
          <cell r="D76">
            <v>14</v>
          </cell>
          <cell r="E76">
            <v>0</v>
          </cell>
          <cell r="H76">
            <v>4</v>
          </cell>
          <cell r="I76">
            <v>16</v>
          </cell>
          <cell r="J76">
            <v>14</v>
          </cell>
          <cell r="L76">
            <v>0</v>
          </cell>
          <cell r="M76">
            <v>0</v>
          </cell>
        </row>
        <row r="77">
          <cell r="C77">
            <v>1</v>
          </cell>
          <cell r="D77">
            <v>0</v>
          </cell>
          <cell r="E77">
            <v>0</v>
          </cell>
          <cell r="H77">
            <v>3</v>
          </cell>
          <cell r="I77">
            <v>6</v>
          </cell>
          <cell r="J77">
            <v>2</v>
          </cell>
          <cell r="L77">
            <v>0</v>
          </cell>
          <cell r="M77">
            <v>0</v>
          </cell>
        </row>
        <row r="78">
          <cell r="C78">
            <v>1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H79">
            <v>2</v>
          </cell>
          <cell r="I79">
            <v>3</v>
          </cell>
          <cell r="J79">
            <v>2</v>
          </cell>
          <cell r="L79">
            <v>0</v>
          </cell>
          <cell r="M79">
            <v>0</v>
          </cell>
        </row>
        <row r="80">
          <cell r="C80">
            <v>5</v>
          </cell>
          <cell r="D80">
            <v>1</v>
          </cell>
          <cell r="E80">
            <v>0</v>
          </cell>
        </row>
        <row r="81">
          <cell r="H81">
            <v>0</v>
          </cell>
          <cell r="I81">
            <v>0</v>
          </cell>
          <cell r="J81">
            <v>1</v>
          </cell>
          <cell r="L81">
            <v>0</v>
          </cell>
          <cell r="M81">
            <v>0</v>
          </cell>
        </row>
        <row r="84">
          <cell r="C84">
            <v>1</v>
          </cell>
          <cell r="D84">
            <v>0</v>
          </cell>
          <cell r="E84">
            <v>0</v>
          </cell>
          <cell r="H84">
            <v>7</v>
          </cell>
          <cell r="I84">
            <v>6</v>
          </cell>
          <cell r="J84">
            <v>5</v>
          </cell>
          <cell r="L84">
            <v>0</v>
          </cell>
          <cell r="M84">
            <v>0</v>
          </cell>
        </row>
        <row r="85">
          <cell r="C85">
            <v>1</v>
          </cell>
          <cell r="D85">
            <v>4</v>
          </cell>
          <cell r="E85">
            <v>0</v>
          </cell>
          <cell r="H85">
            <v>2</v>
          </cell>
          <cell r="I85">
            <v>5</v>
          </cell>
          <cell r="J85">
            <v>0</v>
          </cell>
          <cell r="L85">
            <v>0</v>
          </cell>
          <cell r="M85">
            <v>0</v>
          </cell>
        </row>
        <row r="86">
          <cell r="L86">
            <v>0</v>
          </cell>
          <cell r="M86">
            <v>0</v>
          </cell>
        </row>
      </sheetData>
      <sheetData sheetId="5" refreshError="1"/>
      <sheetData sheetId="6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H8">
            <v>3</v>
          </cell>
          <cell r="I8">
            <v>5</v>
          </cell>
          <cell r="J8">
            <v>11</v>
          </cell>
          <cell r="L8">
            <v>0</v>
          </cell>
          <cell r="M8">
            <v>0</v>
          </cell>
        </row>
        <row r="9">
          <cell r="C9">
            <v>1</v>
          </cell>
          <cell r="D9">
            <v>0</v>
          </cell>
          <cell r="E9">
            <v>0</v>
          </cell>
          <cell r="H9">
            <v>8</v>
          </cell>
          <cell r="I9">
            <v>0</v>
          </cell>
          <cell r="J9">
            <v>4</v>
          </cell>
          <cell r="L9">
            <v>0</v>
          </cell>
          <cell r="M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H10">
            <v>3</v>
          </cell>
          <cell r="I10">
            <v>1</v>
          </cell>
          <cell r="J10">
            <v>0</v>
          </cell>
          <cell r="L10">
            <v>0</v>
          </cell>
          <cell r="M10">
            <v>0</v>
          </cell>
        </row>
        <row r="11">
          <cell r="C11">
            <v>3</v>
          </cell>
          <cell r="D11">
            <v>2</v>
          </cell>
          <cell r="E11">
            <v>0</v>
          </cell>
          <cell r="H11">
            <v>5</v>
          </cell>
          <cell r="I11">
            <v>3</v>
          </cell>
          <cell r="J11">
            <v>10</v>
          </cell>
          <cell r="L11">
            <v>0</v>
          </cell>
          <cell r="M11">
            <v>0</v>
          </cell>
        </row>
        <row r="12">
          <cell r="C12">
            <v>12</v>
          </cell>
          <cell r="D12">
            <v>5</v>
          </cell>
          <cell r="E12">
            <v>0</v>
          </cell>
          <cell r="H12">
            <v>13</v>
          </cell>
          <cell r="I12">
            <v>10</v>
          </cell>
          <cell r="J12">
            <v>14</v>
          </cell>
          <cell r="L12">
            <v>0</v>
          </cell>
          <cell r="M12">
            <v>0</v>
          </cell>
        </row>
        <row r="13">
          <cell r="C13">
            <v>12</v>
          </cell>
          <cell r="D13">
            <v>9</v>
          </cell>
          <cell r="E13">
            <v>0</v>
          </cell>
          <cell r="H13">
            <v>11</v>
          </cell>
          <cell r="I13">
            <v>36</v>
          </cell>
          <cell r="J13">
            <v>40</v>
          </cell>
          <cell r="L13">
            <v>0</v>
          </cell>
          <cell r="M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H16">
            <v>1</v>
          </cell>
          <cell r="I16">
            <v>9</v>
          </cell>
          <cell r="J16">
            <v>4</v>
          </cell>
          <cell r="L16">
            <v>0</v>
          </cell>
          <cell r="M16">
            <v>0</v>
          </cell>
        </row>
        <row r="17">
          <cell r="H17">
            <v>0</v>
          </cell>
          <cell r="I17">
            <v>3</v>
          </cell>
          <cell r="J17">
            <v>0</v>
          </cell>
          <cell r="L17">
            <v>0</v>
          </cell>
          <cell r="M17">
            <v>0</v>
          </cell>
        </row>
        <row r="18">
          <cell r="C18">
            <v>2</v>
          </cell>
          <cell r="D18">
            <v>0</v>
          </cell>
          <cell r="E18">
            <v>0</v>
          </cell>
          <cell r="H18">
            <v>1</v>
          </cell>
          <cell r="I18">
            <v>2</v>
          </cell>
          <cell r="J18">
            <v>4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2</v>
          </cell>
          <cell r="E19">
            <v>0</v>
          </cell>
          <cell r="H19">
            <v>0</v>
          </cell>
          <cell r="I19">
            <v>3</v>
          </cell>
          <cell r="J19">
            <v>4</v>
          </cell>
          <cell r="L19">
            <v>0</v>
          </cell>
          <cell r="M19">
            <v>0</v>
          </cell>
        </row>
        <row r="20">
          <cell r="C20">
            <v>3</v>
          </cell>
          <cell r="D20">
            <v>0</v>
          </cell>
          <cell r="E20">
            <v>9</v>
          </cell>
          <cell r="H20">
            <v>6</v>
          </cell>
          <cell r="I20">
            <v>53</v>
          </cell>
          <cell r="J20">
            <v>10</v>
          </cell>
          <cell r="L20">
            <v>1</v>
          </cell>
          <cell r="M20">
            <v>15</v>
          </cell>
        </row>
        <row r="21">
          <cell r="C21">
            <v>10</v>
          </cell>
          <cell r="D21">
            <v>11</v>
          </cell>
          <cell r="E21">
            <v>0</v>
          </cell>
          <cell r="H21">
            <v>37</v>
          </cell>
          <cell r="I21">
            <v>242</v>
          </cell>
          <cell r="J21">
            <v>218</v>
          </cell>
          <cell r="L21">
            <v>0</v>
          </cell>
          <cell r="M21">
            <v>0</v>
          </cell>
        </row>
        <row r="22">
          <cell r="C22">
            <v>6</v>
          </cell>
          <cell r="D22">
            <v>9</v>
          </cell>
          <cell r="E22">
            <v>0</v>
          </cell>
          <cell r="H22">
            <v>2</v>
          </cell>
          <cell r="I22">
            <v>18</v>
          </cell>
          <cell r="J22">
            <v>31</v>
          </cell>
          <cell r="L22">
            <v>3</v>
          </cell>
          <cell r="M22">
            <v>0</v>
          </cell>
        </row>
        <row r="23">
          <cell r="C23">
            <v>10</v>
          </cell>
          <cell r="D23">
            <v>1</v>
          </cell>
          <cell r="E23">
            <v>0</v>
          </cell>
          <cell r="H23">
            <v>27</v>
          </cell>
          <cell r="I23">
            <v>24</v>
          </cell>
          <cell r="J23">
            <v>34</v>
          </cell>
          <cell r="L23">
            <v>1</v>
          </cell>
          <cell r="M23">
            <v>0</v>
          </cell>
        </row>
        <row r="26">
          <cell r="C26">
            <v>1</v>
          </cell>
          <cell r="D26">
            <v>0</v>
          </cell>
          <cell r="E26">
            <v>0</v>
          </cell>
          <cell r="H26">
            <v>0</v>
          </cell>
          <cell r="I26">
            <v>1</v>
          </cell>
          <cell r="J26">
            <v>0</v>
          </cell>
          <cell r="L26">
            <v>0</v>
          </cell>
          <cell r="M26">
            <v>0</v>
          </cell>
        </row>
        <row r="27">
          <cell r="C27">
            <v>10</v>
          </cell>
          <cell r="D27">
            <v>3</v>
          </cell>
          <cell r="E27">
            <v>0</v>
          </cell>
          <cell r="H27">
            <v>10</v>
          </cell>
          <cell r="I27">
            <v>50</v>
          </cell>
          <cell r="J27">
            <v>24</v>
          </cell>
          <cell r="L27">
            <v>0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0</v>
          </cell>
          <cell r="H28">
            <v>5</v>
          </cell>
          <cell r="I28">
            <v>5</v>
          </cell>
          <cell r="J28">
            <v>3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0</v>
          </cell>
          <cell r="E29">
            <v>0</v>
          </cell>
          <cell r="H29">
            <v>10</v>
          </cell>
          <cell r="I29">
            <v>12</v>
          </cell>
          <cell r="J29">
            <v>8</v>
          </cell>
          <cell r="L29">
            <v>0</v>
          </cell>
          <cell r="M29">
            <v>0</v>
          </cell>
        </row>
        <row r="32">
          <cell r="C32">
            <v>1</v>
          </cell>
          <cell r="D32">
            <v>1</v>
          </cell>
          <cell r="E32">
            <v>0</v>
          </cell>
          <cell r="H32">
            <v>4</v>
          </cell>
          <cell r="I32">
            <v>8</v>
          </cell>
          <cell r="J32">
            <v>3</v>
          </cell>
          <cell r="L32">
            <v>0</v>
          </cell>
          <cell r="M32">
            <v>13</v>
          </cell>
        </row>
        <row r="33">
          <cell r="C33">
            <v>9</v>
          </cell>
          <cell r="D33">
            <v>0</v>
          </cell>
          <cell r="E33">
            <v>0</v>
          </cell>
          <cell r="H33">
            <v>9</v>
          </cell>
          <cell r="I33">
            <v>49</v>
          </cell>
          <cell r="J33">
            <v>40</v>
          </cell>
          <cell r="L33">
            <v>0</v>
          </cell>
          <cell r="M33">
            <v>0</v>
          </cell>
        </row>
        <row r="34">
          <cell r="C34">
            <v>2</v>
          </cell>
          <cell r="D34">
            <v>3</v>
          </cell>
          <cell r="E34">
            <v>0</v>
          </cell>
          <cell r="H34">
            <v>3</v>
          </cell>
          <cell r="I34">
            <v>3</v>
          </cell>
          <cell r="J34">
            <v>3</v>
          </cell>
          <cell r="L34">
            <v>0</v>
          </cell>
          <cell r="M34">
            <v>0</v>
          </cell>
        </row>
        <row r="35">
          <cell r="C35">
            <v>8</v>
          </cell>
          <cell r="D35">
            <v>0</v>
          </cell>
          <cell r="E35">
            <v>0</v>
          </cell>
          <cell r="H35">
            <v>8</v>
          </cell>
          <cell r="I35">
            <v>14</v>
          </cell>
          <cell r="J35">
            <v>0</v>
          </cell>
          <cell r="L35">
            <v>0</v>
          </cell>
          <cell r="M35">
            <v>0</v>
          </cell>
        </row>
        <row r="36">
          <cell r="C36">
            <v>31</v>
          </cell>
          <cell r="D36">
            <v>18</v>
          </cell>
          <cell r="E36">
            <v>0</v>
          </cell>
          <cell r="H36">
            <v>35</v>
          </cell>
          <cell r="I36">
            <v>57</v>
          </cell>
          <cell r="J36">
            <v>20</v>
          </cell>
          <cell r="L36">
            <v>0</v>
          </cell>
          <cell r="M36">
            <v>0</v>
          </cell>
        </row>
        <row r="37">
          <cell r="C37">
            <v>32</v>
          </cell>
          <cell r="D37">
            <v>9</v>
          </cell>
          <cell r="E37">
            <v>0</v>
          </cell>
          <cell r="H37">
            <v>14</v>
          </cell>
          <cell r="I37">
            <v>37</v>
          </cell>
          <cell r="J37">
            <v>22</v>
          </cell>
          <cell r="L37">
            <v>0</v>
          </cell>
          <cell r="M37">
            <v>0</v>
          </cell>
        </row>
        <row r="41">
          <cell r="C41">
            <v>46</v>
          </cell>
          <cell r="D41">
            <v>8</v>
          </cell>
          <cell r="E41">
            <v>0</v>
          </cell>
          <cell r="H41">
            <v>63</v>
          </cell>
          <cell r="I41">
            <v>33</v>
          </cell>
          <cell r="J41">
            <v>36</v>
          </cell>
          <cell r="L41">
            <v>1</v>
          </cell>
          <cell r="M41">
            <v>0</v>
          </cell>
        </row>
        <row r="42">
          <cell r="C42">
            <v>3</v>
          </cell>
          <cell r="D42">
            <v>0</v>
          </cell>
          <cell r="E42">
            <v>0</v>
          </cell>
        </row>
        <row r="43">
          <cell r="C43">
            <v>7</v>
          </cell>
          <cell r="D43">
            <v>1</v>
          </cell>
          <cell r="E43">
            <v>0</v>
          </cell>
          <cell r="H43">
            <v>9</v>
          </cell>
          <cell r="I43">
            <v>19</v>
          </cell>
          <cell r="J43">
            <v>8</v>
          </cell>
          <cell r="L43">
            <v>0</v>
          </cell>
          <cell r="M43">
            <v>0</v>
          </cell>
        </row>
        <row r="44">
          <cell r="C44">
            <v>3</v>
          </cell>
          <cell r="D44">
            <v>0</v>
          </cell>
          <cell r="E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</row>
        <row r="45">
          <cell r="C45">
            <v>1</v>
          </cell>
          <cell r="D45">
            <v>0</v>
          </cell>
          <cell r="E45">
            <v>0</v>
          </cell>
          <cell r="H45">
            <v>0</v>
          </cell>
          <cell r="I45">
            <v>0</v>
          </cell>
          <cell r="J45">
            <v>5</v>
          </cell>
          <cell r="L45">
            <v>0</v>
          </cell>
          <cell r="M45">
            <v>0</v>
          </cell>
        </row>
        <row r="46">
          <cell r="C46">
            <v>2</v>
          </cell>
          <cell r="D46">
            <v>1</v>
          </cell>
          <cell r="E46">
            <v>0</v>
          </cell>
          <cell r="H46">
            <v>0</v>
          </cell>
          <cell r="I46">
            <v>18</v>
          </cell>
          <cell r="J46">
            <v>0</v>
          </cell>
          <cell r="L46">
            <v>0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H47" t="str">
            <v>0</v>
          </cell>
          <cell r="I47" t="str">
            <v>0</v>
          </cell>
          <cell r="J47">
            <v>0</v>
          </cell>
          <cell r="L47">
            <v>0</v>
          </cell>
          <cell r="M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</row>
        <row r="51">
          <cell r="C51">
            <v>1</v>
          </cell>
          <cell r="D51">
            <v>0</v>
          </cell>
          <cell r="E51">
            <v>0</v>
          </cell>
          <cell r="H51">
            <v>2</v>
          </cell>
          <cell r="I51">
            <v>0</v>
          </cell>
          <cell r="J51">
            <v>3</v>
          </cell>
          <cell r="L51">
            <v>0</v>
          </cell>
          <cell r="M51">
            <v>0</v>
          </cell>
        </row>
        <row r="52">
          <cell r="C52">
            <v>29</v>
          </cell>
          <cell r="D52">
            <v>6</v>
          </cell>
          <cell r="E52">
            <v>0</v>
          </cell>
          <cell r="H52">
            <v>32</v>
          </cell>
          <cell r="I52">
            <v>57</v>
          </cell>
          <cell r="J52">
            <v>48</v>
          </cell>
          <cell r="L52">
            <v>2</v>
          </cell>
          <cell r="M52">
            <v>0</v>
          </cell>
        </row>
        <row r="53">
          <cell r="C53">
            <v>22</v>
          </cell>
          <cell r="D53">
            <v>10</v>
          </cell>
          <cell r="E53">
            <v>0</v>
          </cell>
          <cell r="H53">
            <v>60</v>
          </cell>
          <cell r="I53">
            <v>57</v>
          </cell>
          <cell r="J53">
            <v>72</v>
          </cell>
          <cell r="L53">
            <v>0</v>
          </cell>
          <cell r="M53">
            <v>0</v>
          </cell>
        </row>
        <row r="54">
          <cell r="C54">
            <v>18</v>
          </cell>
          <cell r="D54">
            <v>5</v>
          </cell>
          <cell r="E54">
            <v>0</v>
          </cell>
          <cell r="H54">
            <v>28</v>
          </cell>
          <cell r="I54">
            <v>26</v>
          </cell>
          <cell r="J54">
            <v>28</v>
          </cell>
          <cell r="L54">
            <v>0</v>
          </cell>
          <cell r="M54">
            <v>0</v>
          </cell>
        </row>
        <row r="55">
          <cell r="C55">
            <v>5</v>
          </cell>
          <cell r="D55">
            <v>0</v>
          </cell>
          <cell r="E55">
            <v>0</v>
          </cell>
          <cell r="H55">
            <v>10</v>
          </cell>
          <cell r="I55">
            <v>11</v>
          </cell>
          <cell r="J55">
            <v>16</v>
          </cell>
          <cell r="L55">
            <v>0</v>
          </cell>
          <cell r="M55">
            <v>0</v>
          </cell>
        </row>
        <row r="56">
          <cell r="C56">
            <v>38</v>
          </cell>
          <cell r="D56">
            <v>14</v>
          </cell>
          <cell r="E56">
            <v>0</v>
          </cell>
          <cell r="H56">
            <v>32</v>
          </cell>
          <cell r="I56">
            <v>42</v>
          </cell>
          <cell r="J56">
            <v>43</v>
          </cell>
          <cell r="L56">
            <v>1</v>
          </cell>
          <cell r="M56">
            <v>0</v>
          </cell>
        </row>
        <row r="57">
          <cell r="C57">
            <v>8</v>
          </cell>
          <cell r="D57">
            <v>10</v>
          </cell>
          <cell r="E57">
            <v>0</v>
          </cell>
          <cell r="H57">
            <v>7</v>
          </cell>
          <cell r="I57">
            <v>19</v>
          </cell>
          <cell r="J57">
            <v>24</v>
          </cell>
          <cell r="L57">
            <v>0</v>
          </cell>
          <cell r="M57">
            <v>0</v>
          </cell>
        </row>
        <row r="58">
          <cell r="H58">
            <v>3</v>
          </cell>
          <cell r="I58">
            <v>11</v>
          </cell>
          <cell r="J58">
            <v>4</v>
          </cell>
          <cell r="L58">
            <v>1</v>
          </cell>
          <cell r="M58">
            <v>0</v>
          </cell>
        </row>
        <row r="61">
          <cell r="C61">
            <v>4</v>
          </cell>
          <cell r="D61">
            <v>1</v>
          </cell>
          <cell r="E61">
            <v>0</v>
          </cell>
          <cell r="H61">
            <v>4</v>
          </cell>
          <cell r="I61">
            <v>16</v>
          </cell>
          <cell r="J61">
            <v>8</v>
          </cell>
          <cell r="L61">
            <v>0</v>
          </cell>
          <cell r="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H62">
            <v>1</v>
          </cell>
          <cell r="I62">
            <v>3</v>
          </cell>
          <cell r="J62">
            <v>1</v>
          </cell>
          <cell r="L62">
            <v>0</v>
          </cell>
          <cell r="M62">
            <v>0</v>
          </cell>
        </row>
        <row r="66">
          <cell r="C66">
            <v>10</v>
          </cell>
          <cell r="D66">
            <v>4</v>
          </cell>
          <cell r="E66">
            <v>0</v>
          </cell>
          <cell r="H66">
            <v>7</v>
          </cell>
          <cell r="I66">
            <v>8</v>
          </cell>
          <cell r="J66">
            <v>5</v>
          </cell>
          <cell r="L66">
            <v>0</v>
          </cell>
          <cell r="M66">
            <v>0</v>
          </cell>
        </row>
        <row r="67">
          <cell r="C67">
            <v>23</v>
          </cell>
          <cell r="D67">
            <v>3</v>
          </cell>
          <cell r="E67">
            <v>0</v>
          </cell>
          <cell r="H67">
            <v>12</v>
          </cell>
          <cell r="I67">
            <v>16</v>
          </cell>
          <cell r="J67">
            <v>16</v>
          </cell>
          <cell r="L67">
            <v>0</v>
          </cell>
          <cell r="M67">
            <v>0</v>
          </cell>
        </row>
        <row r="68">
          <cell r="C68">
            <v>12</v>
          </cell>
          <cell r="D68">
            <v>4</v>
          </cell>
          <cell r="E68">
            <v>0</v>
          </cell>
          <cell r="H68">
            <v>13</v>
          </cell>
          <cell r="I68">
            <v>12</v>
          </cell>
          <cell r="J68">
            <v>12</v>
          </cell>
          <cell r="L68">
            <v>0</v>
          </cell>
          <cell r="M68">
            <v>0</v>
          </cell>
        </row>
        <row r="69">
          <cell r="C69">
            <v>8</v>
          </cell>
          <cell r="D69">
            <v>5</v>
          </cell>
          <cell r="E69">
            <v>0</v>
          </cell>
          <cell r="H69">
            <v>16</v>
          </cell>
          <cell r="I69">
            <v>14</v>
          </cell>
          <cell r="J69">
            <v>13</v>
          </cell>
          <cell r="L69">
            <v>0</v>
          </cell>
          <cell r="M69">
            <v>0</v>
          </cell>
        </row>
        <row r="70">
          <cell r="C70">
            <v>61</v>
          </cell>
          <cell r="D70">
            <v>4</v>
          </cell>
          <cell r="E70">
            <v>0</v>
          </cell>
          <cell r="H70">
            <v>67</v>
          </cell>
          <cell r="I70">
            <v>61</v>
          </cell>
          <cell r="J70">
            <v>44</v>
          </cell>
          <cell r="L70">
            <v>0</v>
          </cell>
          <cell r="M70">
            <v>0</v>
          </cell>
        </row>
        <row r="71">
          <cell r="C71">
            <v>7</v>
          </cell>
          <cell r="D71">
            <v>1</v>
          </cell>
          <cell r="E71">
            <v>0</v>
          </cell>
          <cell r="H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</row>
        <row r="72">
          <cell r="C72">
            <v>11</v>
          </cell>
          <cell r="D72">
            <v>5</v>
          </cell>
          <cell r="E72">
            <v>0</v>
          </cell>
          <cell r="H72">
            <v>16</v>
          </cell>
          <cell r="I72">
            <v>6</v>
          </cell>
          <cell r="J72">
            <v>12</v>
          </cell>
          <cell r="L72">
            <v>0</v>
          </cell>
          <cell r="M72">
            <v>0</v>
          </cell>
        </row>
        <row r="73">
          <cell r="C73">
            <v>24</v>
          </cell>
          <cell r="D73">
            <v>11</v>
          </cell>
          <cell r="E73">
            <v>0</v>
          </cell>
          <cell r="H73">
            <v>17</v>
          </cell>
          <cell r="I73">
            <v>20</v>
          </cell>
          <cell r="J73">
            <v>25</v>
          </cell>
          <cell r="L73">
            <v>0</v>
          </cell>
          <cell r="M73">
            <v>0</v>
          </cell>
        </row>
        <row r="76">
          <cell r="C76">
            <v>80</v>
          </cell>
          <cell r="D76">
            <v>27</v>
          </cell>
          <cell r="E76">
            <v>0</v>
          </cell>
          <cell r="H76">
            <v>64</v>
          </cell>
          <cell r="I76">
            <v>57</v>
          </cell>
          <cell r="J76">
            <v>51</v>
          </cell>
          <cell r="L76">
            <v>0</v>
          </cell>
          <cell r="M76">
            <v>0</v>
          </cell>
        </row>
        <row r="77">
          <cell r="C77">
            <v>12</v>
          </cell>
          <cell r="D77">
            <v>0</v>
          </cell>
          <cell r="E77">
            <v>0</v>
          </cell>
          <cell r="H77">
            <v>41</v>
          </cell>
          <cell r="I77">
            <v>54</v>
          </cell>
          <cell r="J77">
            <v>53</v>
          </cell>
          <cell r="L77">
            <v>0</v>
          </cell>
          <cell r="M77">
            <v>0</v>
          </cell>
        </row>
        <row r="78">
          <cell r="C78">
            <v>3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H79">
            <v>17</v>
          </cell>
          <cell r="I79">
            <v>24</v>
          </cell>
          <cell r="J79">
            <v>22</v>
          </cell>
          <cell r="L79">
            <v>0</v>
          </cell>
          <cell r="M79">
            <v>0</v>
          </cell>
        </row>
        <row r="80">
          <cell r="C80">
            <v>44</v>
          </cell>
          <cell r="D80">
            <v>11</v>
          </cell>
          <cell r="E80">
            <v>0</v>
          </cell>
        </row>
        <row r="81">
          <cell r="H81">
            <v>0</v>
          </cell>
          <cell r="I81">
            <v>0</v>
          </cell>
          <cell r="J81">
            <v>10</v>
          </cell>
          <cell r="L81">
            <v>0</v>
          </cell>
          <cell r="M81">
            <v>0</v>
          </cell>
        </row>
        <row r="84">
          <cell r="C84">
            <v>1</v>
          </cell>
          <cell r="D84">
            <v>0</v>
          </cell>
          <cell r="E84">
            <v>0</v>
          </cell>
          <cell r="H84">
            <v>3</v>
          </cell>
          <cell r="I84">
            <v>4</v>
          </cell>
          <cell r="J84">
            <v>8</v>
          </cell>
          <cell r="L84">
            <v>0</v>
          </cell>
          <cell r="M84">
            <v>0</v>
          </cell>
        </row>
        <row r="85">
          <cell r="C85">
            <v>4</v>
          </cell>
          <cell r="D85">
            <v>2</v>
          </cell>
          <cell r="E85">
            <v>0</v>
          </cell>
          <cell r="H85">
            <v>4</v>
          </cell>
          <cell r="I85">
            <v>12</v>
          </cell>
          <cell r="J85">
            <v>0</v>
          </cell>
          <cell r="L85">
            <v>0</v>
          </cell>
          <cell r="M85">
            <v>0</v>
          </cell>
        </row>
        <row r="86">
          <cell r="L86">
            <v>0</v>
          </cell>
          <cell r="M8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ADCB-0CE4-4A6A-A451-25D9967AE31A}">
  <sheetPr>
    <tabColor rgb="FF00B0F0"/>
  </sheetPr>
  <dimension ref="A1:Q88"/>
  <sheetViews>
    <sheetView tabSelected="1" view="pageBreakPreview" topLeftCell="A70" zoomScaleNormal="100" zoomScaleSheetLayoutView="100" workbookViewId="0">
      <selection activeCell="S14" sqref="S14"/>
    </sheetView>
  </sheetViews>
  <sheetFormatPr defaultRowHeight="18" x14ac:dyDescent="0.2"/>
  <cols>
    <col min="1" max="1" width="30.85546875" style="179" customWidth="1"/>
    <col min="2" max="2" width="8.85546875" style="92" customWidth="1"/>
    <col min="3" max="5" width="9.140625" style="90"/>
    <col min="6" max="6" width="46" style="4" customWidth="1"/>
    <col min="7" max="7" width="7.140625" style="4" customWidth="1"/>
    <col min="8" max="8" width="8.85546875" style="4" customWidth="1"/>
    <col min="9" max="10" width="8.85546875" style="182" customWidth="1"/>
    <col min="11" max="11" width="10.140625" style="183" customWidth="1"/>
    <col min="12" max="13" width="8.85546875" style="182" customWidth="1"/>
    <col min="14" max="14" width="8.85546875" style="183" customWidth="1"/>
    <col min="15" max="15" width="10.140625" style="183" customWidth="1"/>
    <col min="16" max="16384" width="9.140625" style="1"/>
  </cols>
  <sheetData>
    <row r="1" spans="1:17" ht="20.25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20.25" x14ac:dyDescent="0.2">
      <c r="A2" s="121" t="s">
        <v>224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22.5" customHeight="1" x14ac:dyDescent="0.2">
      <c r="A3" s="122" t="s">
        <v>225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7" ht="27" customHeight="1" x14ac:dyDescent="0.2">
      <c r="A4" s="123" t="s">
        <v>226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7" customFormat="1" ht="169.5" customHeight="1" x14ac:dyDescent="0.25">
      <c r="A5" s="124" t="s">
        <v>227</v>
      </c>
      <c r="B5" s="125" t="s">
        <v>228</v>
      </c>
      <c r="C5" s="126" t="s">
        <v>229</v>
      </c>
      <c r="D5" s="126" t="s">
        <v>230</v>
      </c>
      <c r="E5" s="126" t="s">
        <v>231</v>
      </c>
      <c r="F5" s="127" t="s">
        <v>232</v>
      </c>
      <c r="G5" s="128" t="s">
        <v>5</v>
      </c>
      <c r="H5" s="126" t="s">
        <v>233</v>
      </c>
      <c r="I5" s="126" t="s">
        <v>234</v>
      </c>
      <c r="J5" s="126" t="s">
        <v>235</v>
      </c>
      <c r="K5" s="129" t="s">
        <v>236</v>
      </c>
      <c r="L5" s="126" t="s">
        <v>237</v>
      </c>
      <c r="M5" s="126" t="s">
        <v>238</v>
      </c>
      <c r="N5" s="129" t="s">
        <v>239</v>
      </c>
      <c r="O5" s="130" t="s">
        <v>3</v>
      </c>
      <c r="Q5" s="13"/>
    </row>
    <row r="6" spans="1:17" ht="20.25" customHeight="1" x14ac:dyDescent="0.25">
      <c r="A6" s="131" t="s">
        <v>240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2"/>
      <c r="Q6" s="2"/>
    </row>
    <row r="7" spans="1:17" s="18" customFormat="1" ht="22.5" customHeight="1" x14ac:dyDescent="0.25">
      <c r="A7" s="133" t="s">
        <v>241</v>
      </c>
      <c r="B7" s="134" t="s">
        <v>21</v>
      </c>
      <c r="C7" s="135">
        <f>[2]Бюджет!C7+[2]Контракт!C7</f>
        <v>0</v>
      </c>
      <c r="D7" s="135">
        <f>[2]Бюджет!D7+[2]Контракт!D7</f>
        <v>5</v>
      </c>
      <c r="E7" s="135">
        <f>[2]Бюджет!E7+[2]Контракт!E7</f>
        <v>0</v>
      </c>
      <c r="F7" s="136" t="s">
        <v>19</v>
      </c>
      <c r="G7" s="15" t="s">
        <v>20</v>
      </c>
      <c r="H7" s="137">
        <f>[2]Бюджет!H7+[2]Контракт!H7</f>
        <v>0</v>
      </c>
      <c r="I7" s="137">
        <f>[2]Бюджет!I7+[2]Контракт!I7</f>
        <v>0</v>
      </c>
      <c r="J7" s="137">
        <f>[2]Бюджет!J7+[2]Контракт!J7</f>
        <v>0</v>
      </c>
      <c r="K7" s="138">
        <f t="shared" ref="K7:K13" si="0">J7+C7+I7+H7</f>
        <v>0</v>
      </c>
      <c r="L7" s="137">
        <f>[2]Бюджет!L7+[2]Контракт!L7</f>
        <v>0</v>
      </c>
      <c r="M7" s="137">
        <f>[2]Бюджет!M7+[2]Контракт!M7</f>
        <v>0</v>
      </c>
      <c r="N7" s="138">
        <f t="shared" ref="N7:N13" si="1">D7+E7+L7+M7</f>
        <v>5</v>
      </c>
      <c r="O7" s="139">
        <f t="shared" ref="O7:O14" si="2">K7+N7</f>
        <v>5</v>
      </c>
      <c r="Q7" s="2"/>
    </row>
    <row r="8" spans="1:17" s="18" customFormat="1" ht="22.5" customHeight="1" x14ac:dyDescent="0.25">
      <c r="A8" s="140" t="s">
        <v>242</v>
      </c>
      <c r="B8" s="134" t="s">
        <v>243</v>
      </c>
      <c r="C8" s="135">
        <f>[2]Бюджет!C8+[2]Контракт!C8</f>
        <v>5</v>
      </c>
      <c r="D8" s="135">
        <f>[2]Бюджет!D8+[2]Контракт!D8</f>
        <v>0</v>
      </c>
      <c r="E8" s="135">
        <f>[2]Бюджет!E8+[2]Контракт!E8</f>
        <v>0</v>
      </c>
      <c r="F8" s="141" t="s">
        <v>242</v>
      </c>
      <c r="G8" s="15" t="s">
        <v>244</v>
      </c>
      <c r="H8" s="137">
        <f>[2]Бюджет!H8+[2]Контракт!H8</f>
        <v>3</v>
      </c>
      <c r="I8" s="137">
        <f>[2]Бюджет!I8+[2]Контракт!I8</f>
        <v>7</v>
      </c>
      <c r="J8" s="137">
        <f>[2]Бюджет!J8+[2]Контракт!J8</f>
        <v>18</v>
      </c>
      <c r="K8" s="138">
        <f t="shared" si="0"/>
        <v>33</v>
      </c>
      <c r="L8" s="137">
        <f>[2]Бюджет!L8+[2]Контракт!L8</f>
        <v>0</v>
      </c>
      <c r="M8" s="137">
        <f>[2]Бюджет!M8+[2]Контракт!M8</f>
        <v>0</v>
      </c>
      <c r="N8" s="138">
        <f t="shared" si="1"/>
        <v>0</v>
      </c>
      <c r="O8" s="139">
        <f t="shared" si="2"/>
        <v>33</v>
      </c>
      <c r="Q8" s="2"/>
    </row>
    <row r="9" spans="1:17" s="18" customFormat="1" ht="22.5" customHeight="1" x14ac:dyDescent="0.25">
      <c r="A9" s="142" t="s">
        <v>22</v>
      </c>
      <c r="B9" s="143" t="s">
        <v>24</v>
      </c>
      <c r="C9" s="135">
        <f>[2]Бюджет!C9+[2]Контракт!C9</f>
        <v>3</v>
      </c>
      <c r="D9" s="135">
        <f>[2]Бюджет!D9+[2]Контракт!D9</f>
        <v>0</v>
      </c>
      <c r="E9" s="135">
        <f>[2]Бюджет!E9+[2]Контракт!E9</f>
        <v>0</v>
      </c>
      <c r="F9" s="144" t="s">
        <v>22</v>
      </c>
      <c r="G9" s="15" t="s">
        <v>23</v>
      </c>
      <c r="H9" s="137">
        <f>[2]Бюджет!H9+[2]Контракт!H9</f>
        <v>9</v>
      </c>
      <c r="I9" s="137">
        <f>[2]Бюджет!I9+[2]Контракт!I9</f>
        <v>2</v>
      </c>
      <c r="J9" s="137">
        <f>[2]Бюджет!J9+[2]Контракт!J9</f>
        <v>5</v>
      </c>
      <c r="K9" s="138">
        <f t="shared" si="0"/>
        <v>19</v>
      </c>
      <c r="L9" s="137">
        <f>[2]Бюджет!L9+[2]Контракт!L9</f>
        <v>0</v>
      </c>
      <c r="M9" s="137">
        <f>[2]Бюджет!M9+[2]Контракт!M9</f>
        <v>0</v>
      </c>
      <c r="N9" s="138">
        <f t="shared" si="1"/>
        <v>0</v>
      </c>
      <c r="O9" s="139">
        <f t="shared" si="2"/>
        <v>19</v>
      </c>
      <c r="Q9" s="2"/>
    </row>
    <row r="10" spans="1:17" s="18" customFormat="1" ht="22.5" customHeight="1" x14ac:dyDescent="0.25">
      <c r="A10" s="142" t="s">
        <v>25</v>
      </c>
      <c r="B10" s="134" t="s">
        <v>27</v>
      </c>
      <c r="C10" s="135">
        <f>[2]Бюджет!C10+[2]Контракт!C10</f>
        <v>2</v>
      </c>
      <c r="D10" s="135">
        <f>[2]Бюджет!D10+[2]Контракт!D10</f>
        <v>0</v>
      </c>
      <c r="E10" s="135">
        <f>[2]Бюджет!E10+[2]Контракт!E10</f>
        <v>0</v>
      </c>
      <c r="F10" s="144" t="s">
        <v>25</v>
      </c>
      <c r="G10" s="15" t="s">
        <v>26</v>
      </c>
      <c r="H10" s="137">
        <f>[2]Бюджет!H10+[2]Контракт!H10</f>
        <v>4</v>
      </c>
      <c r="I10" s="137">
        <f>[2]Бюджет!I10+[2]Контракт!I10</f>
        <v>4</v>
      </c>
      <c r="J10" s="137">
        <f>[2]Бюджет!J10+[2]Контракт!J10</f>
        <v>1</v>
      </c>
      <c r="K10" s="138">
        <f t="shared" si="0"/>
        <v>11</v>
      </c>
      <c r="L10" s="137">
        <f>[2]Бюджет!L10+[2]Контракт!L10</f>
        <v>0</v>
      </c>
      <c r="M10" s="137">
        <f>[2]Бюджет!M10+[2]Контракт!M10</f>
        <v>0</v>
      </c>
      <c r="N10" s="138">
        <f t="shared" si="1"/>
        <v>0</v>
      </c>
      <c r="O10" s="139">
        <f t="shared" si="2"/>
        <v>11</v>
      </c>
      <c r="Q10" s="2"/>
    </row>
    <row r="11" spans="1:17" s="18" customFormat="1" ht="33.75" customHeight="1" x14ac:dyDescent="0.25">
      <c r="A11" s="142" t="s">
        <v>245</v>
      </c>
      <c r="B11" s="134" t="s">
        <v>30</v>
      </c>
      <c r="C11" s="135">
        <f>[2]Бюджет!C11+[2]Контракт!C11</f>
        <v>10</v>
      </c>
      <c r="D11" s="135">
        <f>[2]Бюджет!D11+[2]Контракт!D11</f>
        <v>3</v>
      </c>
      <c r="E11" s="135">
        <f>[2]Бюджет!E11+[2]Контракт!E11</f>
        <v>0</v>
      </c>
      <c r="F11" s="144" t="s">
        <v>245</v>
      </c>
      <c r="G11" s="15" t="s">
        <v>29</v>
      </c>
      <c r="H11" s="137">
        <f>[2]Бюджет!H11+[2]Контракт!H11</f>
        <v>10</v>
      </c>
      <c r="I11" s="137">
        <f>[2]Бюджет!I11+[2]Контракт!I11</f>
        <v>8</v>
      </c>
      <c r="J11" s="137">
        <f>[2]Бюджет!J11+[2]Контракт!J11</f>
        <v>17</v>
      </c>
      <c r="K11" s="138">
        <f t="shared" si="0"/>
        <v>45</v>
      </c>
      <c r="L11" s="137">
        <f>[2]Бюджет!L11+[2]Контракт!L11</f>
        <v>0</v>
      </c>
      <c r="M11" s="137">
        <f>[2]Бюджет!M11+[2]Контракт!M11</f>
        <v>0</v>
      </c>
      <c r="N11" s="138">
        <f t="shared" si="1"/>
        <v>3</v>
      </c>
      <c r="O11" s="139">
        <f t="shared" si="2"/>
        <v>48</v>
      </c>
      <c r="Q11" s="2"/>
    </row>
    <row r="12" spans="1:17" s="18" customFormat="1" ht="22.5" customHeight="1" x14ac:dyDescent="0.25">
      <c r="A12" s="142" t="s">
        <v>33</v>
      </c>
      <c r="B12" s="134" t="s">
        <v>35</v>
      </c>
      <c r="C12" s="135">
        <f>[2]Бюджет!C12+[2]Контракт!C12</f>
        <v>14</v>
      </c>
      <c r="D12" s="135">
        <f>[2]Бюджет!D12+[2]Контракт!D12</f>
        <v>5</v>
      </c>
      <c r="E12" s="135">
        <f>[2]Бюджет!E12+[2]Контракт!E12</f>
        <v>0</v>
      </c>
      <c r="F12" s="144" t="s">
        <v>33</v>
      </c>
      <c r="G12" s="15" t="s">
        <v>34</v>
      </c>
      <c r="H12" s="137">
        <f>[2]Бюджет!H12+[2]Контракт!H12</f>
        <v>14</v>
      </c>
      <c r="I12" s="137">
        <f>[2]Бюджет!I12+[2]Контракт!I12</f>
        <v>14</v>
      </c>
      <c r="J12" s="137">
        <f>[2]Бюджет!J12+[2]Контракт!J12</f>
        <v>15</v>
      </c>
      <c r="K12" s="138">
        <f t="shared" si="0"/>
        <v>57</v>
      </c>
      <c r="L12" s="137">
        <f>[2]Бюджет!L12+[2]Контракт!L12</f>
        <v>0</v>
      </c>
      <c r="M12" s="137">
        <f>[2]Бюджет!M12+[2]Контракт!M12</f>
        <v>0</v>
      </c>
      <c r="N12" s="138">
        <f t="shared" si="1"/>
        <v>5</v>
      </c>
      <c r="O12" s="139">
        <f t="shared" si="2"/>
        <v>62</v>
      </c>
      <c r="Q12" s="2"/>
    </row>
    <row r="13" spans="1:17" s="18" customFormat="1" ht="22.5" customHeight="1" x14ac:dyDescent="0.25">
      <c r="A13" s="140" t="s">
        <v>36</v>
      </c>
      <c r="B13" s="134" t="s">
        <v>38</v>
      </c>
      <c r="C13" s="135">
        <f>[2]Бюджет!C13+[2]Контракт!C13</f>
        <v>16</v>
      </c>
      <c r="D13" s="135">
        <f>[2]Бюджет!D13+[2]Контракт!D13</f>
        <v>10</v>
      </c>
      <c r="E13" s="135">
        <f>[2]Бюджет!E13+[2]Контракт!E13</f>
        <v>0</v>
      </c>
      <c r="F13" s="141" t="s">
        <v>36</v>
      </c>
      <c r="G13" s="15" t="s">
        <v>37</v>
      </c>
      <c r="H13" s="137">
        <f>[2]Бюджет!H13+[2]Контракт!H13</f>
        <v>12</v>
      </c>
      <c r="I13" s="137">
        <f>[2]Бюджет!I13+[2]Контракт!I13</f>
        <v>36</v>
      </c>
      <c r="J13" s="137">
        <f>[2]Бюджет!J13+[2]Контракт!J13</f>
        <v>44</v>
      </c>
      <c r="K13" s="138">
        <f t="shared" si="0"/>
        <v>108</v>
      </c>
      <c r="L13" s="137">
        <f>[2]Бюджет!L13+[2]Контракт!L13</f>
        <v>0</v>
      </c>
      <c r="M13" s="137">
        <f>[2]Бюджет!M13+[2]Контракт!M13</f>
        <v>0</v>
      </c>
      <c r="N13" s="138">
        <f t="shared" si="1"/>
        <v>10</v>
      </c>
      <c r="O13" s="139">
        <f t="shared" si="2"/>
        <v>118</v>
      </c>
      <c r="Q13" s="2"/>
    </row>
    <row r="14" spans="1:17" s="18" customFormat="1" ht="30" customHeight="1" x14ac:dyDescent="0.25">
      <c r="A14" s="133"/>
      <c r="B14" s="134"/>
      <c r="C14" s="138">
        <f t="shared" ref="C14:E14" si="3">SUM(C7:C13)</f>
        <v>50</v>
      </c>
      <c r="D14" s="138">
        <f t="shared" si="3"/>
        <v>23</v>
      </c>
      <c r="E14" s="138">
        <f t="shared" si="3"/>
        <v>0</v>
      </c>
      <c r="F14" s="145" t="s">
        <v>246</v>
      </c>
      <c r="G14" s="146"/>
      <c r="H14" s="138">
        <f t="shared" ref="H14:N14" si="4">SUM(H7:H13)</f>
        <v>52</v>
      </c>
      <c r="I14" s="138">
        <f t="shared" si="4"/>
        <v>71</v>
      </c>
      <c r="J14" s="138">
        <f t="shared" si="4"/>
        <v>100</v>
      </c>
      <c r="K14" s="138">
        <f t="shared" si="4"/>
        <v>273</v>
      </c>
      <c r="L14" s="138">
        <f t="shared" si="4"/>
        <v>0</v>
      </c>
      <c r="M14" s="138">
        <f t="shared" si="4"/>
        <v>0</v>
      </c>
      <c r="N14" s="138">
        <f t="shared" si="4"/>
        <v>23</v>
      </c>
      <c r="O14" s="147">
        <f t="shared" si="2"/>
        <v>296</v>
      </c>
      <c r="Q14" s="2"/>
    </row>
    <row r="15" spans="1:17" ht="22.5" customHeight="1" x14ac:dyDescent="0.25">
      <c r="A15" s="148" t="s">
        <v>247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9"/>
      <c r="Q15" s="2"/>
    </row>
    <row r="16" spans="1:17" ht="22.5" customHeight="1" x14ac:dyDescent="0.25">
      <c r="A16" s="133" t="s">
        <v>248</v>
      </c>
      <c r="B16" s="134" t="s">
        <v>249</v>
      </c>
      <c r="C16" s="135">
        <f>[2]Бюджет!C16+[2]Контракт!C16</f>
        <v>0</v>
      </c>
      <c r="D16" s="135">
        <f>[2]Бюджет!D16+[2]Контракт!D16</f>
        <v>0</v>
      </c>
      <c r="E16" s="135">
        <f>[2]Бюджет!E16+[2]Контракт!E16</f>
        <v>0</v>
      </c>
      <c r="F16" s="142" t="s">
        <v>248</v>
      </c>
      <c r="G16" s="15" t="s">
        <v>250</v>
      </c>
      <c r="H16" s="137">
        <f>[2]Бюджет!H16+[2]Контракт!H16</f>
        <v>7</v>
      </c>
      <c r="I16" s="137">
        <f>[2]Бюджет!I16+[2]Контракт!I16</f>
        <v>15</v>
      </c>
      <c r="J16" s="137">
        <f>[2]Бюджет!J16+[2]Контракт!J16</f>
        <v>9</v>
      </c>
      <c r="K16" s="138">
        <f t="shared" ref="K16:K23" si="5">J16+I16+H16+C16</f>
        <v>31</v>
      </c>
      <c r="L16" s="137">
        <f>[2]Бюджет!L16+[2]Контракт!L16</f>
        <v>0</v>
      </c>
      <c r="M16" s="137">
        <f>[2]Бюджет!M16+[2]Контракт!M16</f>
        <v>0</v>
      </c>
      <c r="N16" s="138">
        <f t="shared" ref="N16:N23" si="6">D16+E16+L16+M16</f>
        <v>0</v>
      </c>
      <c r="O16" s="139">
        <f t="shared" ref="O16:O24" si="7">K16+N16</f>
        <v>31</v>
      </c>
      <c r="Q16" s="2"/>
    </row>
    <row r="17" spans="1:17" ht="22.5" customHeight="1" x14ac:dyDescent="0.25">
      <c r="A17" s="124"/>
      <c r="B17" s="125"/>
      <c r="C17" s="135"/>
      <c r="D17" s="135"/>
      <c r="E17" s="135"/>
      <c r="F17" s="142" t="s">
        <v>251</v>
      </c>
      <c r="G17" s="15" t="s">
        <v>252</v>
      </c>
      <c r="H17" s="137">
        <f>[2]Бюджет!H17+[2]Контракт!H17</f>
        <v>0</v>
      </c>
      <c r="I17" s="137">
        <f>[2]Бюджет!I17+[2]Контракт!I17</f>
        <v>4</v>
      </c>
      <c r="J17" s="137">
        <f>[2]Бюджет!J17+[2]Контракт!J17</f>
        <v>0</v>
      </c>
      <c r="K17" s="138">
        <f t="shared" si="5"/>
        <v>4</v>
      </c>
      <c r="L17" s="137">
        <f>[2]Бюджет!L17+[2]Контракт!L17</f>
        <v>0</v>
      </c>
      <c r="M17" s="137">
        <f>[2]Бюджет!M17+[2]Контракт!M17</f>
        <v>0</v>
      </c>
      <c r="N17" s="138">
        <f t="shared" si="6"/>
        <v>0</v>
      </c>
      <c r="O17" s="139">
        <f t="shared" si="7"/>
        <v>4</v>
      </c>
      <c r="Q17" s="2"/>
    </row>
    <row r="18" spans="1:17" ht="22.5" customHeight="1" x14ac:dyDescent="0.25">
      <c r="A18" s="133" t="s">
        <v>253</v>
      </c>
      <c r="B18" s="134" t="s">
        <v>254</v>
      </c>
      <c r="C18" s="135">
        <f>[2]Бюджет!C18+[2]Контракт!C18</f>
        <v>2</v>
      </c>
      <c r="D18" s="135">
        <f>[2]Бюджет!D18+[2]Контракт!D18</f>
        <v>0</v>
      </c>
      <c r="E18" s="135">
        <f>[2]Бюджет!E18+[2]Контракт!E18</f>
        <v>0</v>
      </c>
      <c r="F18" s="142" t="s">
        <v>41</v>
      </c>
      <c r="G18" s="15" t="s">
        <v>255</v>
      </c>
      <c r="H18" s="137">
        <f>[2]Бюджет!H18+[2]Контракт!H18</f>
        <v>6</v>
      </c>
      <c r="I18" s="137">
        <f>[2]Бюджет!I18+[2]Контракт!I18</f>
        <v>7</v>
      </c>
      <c r="J18" s="137">
        <f>[2]Бюджет!J18+[2]Контракт!J18</f>
        <v>9</v>
      </c>
      <c r="K18" s="138">
        <f t="shared" si="5"/>
        <v>24</v>
      </c>
      <c r="L18" s="137">
        <f>[2]Бюджет!L18+[2]Контракт!L18</f>
        <v>0</v>
      </c>
      <c r="M18" s="137">
        <f>[2]Бюджет!M18+[2]Контракт!M18</f>
        <v>0</v>
      </c>
      <c r="N18" s="138">
        <f t="shared" si="6"/>
        <v>0</v>
      </c>
      <c r="O18" s="139">
        <f t="shared" si="7"/>
        <v>24</v>
      </c>
      <c r="Q18" s="2"/>
    </row>
    <row r="19" spans="1:17" ht="31.5" customHeight="1" x14ac:dyDescent="0.25">
      <c r="A19" s="133" t="s">
        <v>43</v>
      </c>
      <c r="B19" s="134" t="s">
        <v>45</v>
      </c>
      <c r="C19" s="135">
        <f>[2]Бюджет!C19+[2]Контракт!C19</f>
        <v>11</v>
      </c>
      <c r="D19" s="135">
        <f>[2]Бюджет!D19+[2]Контракт!D19</f>
        <v>6</v>
      </c>
      <c r="E19" s="135">
        <f>[2]Бюджет!E19+[2]Контракт!E19</f>
        <v>0</v>
      </c>
      <c r="F19" s="142" t="s">
        <v>43</v>
      </c>
      <c r="G19" s="15" t="s">
        <v>44</v>
      </c>
      <c r="H19" s="137">
        <f>[2]Бюджет!H19+[2]Контракт!H19</f>
        <v>11</v>
      </c>
      <c r="I19" s="137">
        <f>[2]Бюджет!I19+[2]Контракт!I19</f>
        <v>12</v>
      </c>
      <c r="J19" s="137">
        <f>[2]Бюджет!J19+[2]Контракт!J19</f>
        <v>10</v>
      </c>
      <c r="K19" s="138">
        <f t="shared" si="5"/>
        <v>44</v>
      </c>
      <c r="L19" s="137">
        <f>[2]Бюджет!L19+[2]Контракт!L19</f>
        <v>0</v>
      </c>
      <c r="M19" s="137">
        <f>[2]Бюджет!M19+[2]Контракт!M19</f>
        <v>0</v>
      </c>
      <c r="N19" s="138">
        <f t="shared" si="6"/>
        <v>6</v>
      </c>
      <c r="O19" s="139">
        <f t="shared" si="7"/>
        <v>50</v>
      </c>
      <c r="Q19" s="2"/>
    </row>
    <row r="20" spans="1:17" ht="31.5" customHeight="1" x14ac:dyDescent="0.25">
      <c r="A20" s="133" t="s">
        <v>46</v>
      </c>
      <c r="B20" s="134" t="s">
        <v>48</v>
      </c>
      <c r="C20" s="135">
        <f>[2]Бюджет!C20+[2]Контракт!C20</f>
        <v>9</v>
      </c>
      <c r="D20" s="135">
        <f>[2]Бюджет!D20+[2]Контракт!D20</f>
        <v>5</v>
      </c>
      <c r="E20" s="135">
        <f>[2]Бюджет!E20+[2]Контракт!E20</f>
        <v>9</v>
      </c>
      <c r="F20" s="140" t="s">
        <v>46</v>
      </c>
      <c r="G20" s="15" t="s">
        <v>47</v>
      </c>
      <c r="H20" s="137">
        <f>[2]Бюджет!H20+[2]Контракт!H20</f>
        <v>21</v>
      </c>
      <c r="I20" s="137">
        <f>[2]Бюджет!I20+[2]Контракт!I20</f>
        <v>57</v>
      </c>
      <c r="J20" s="137">
        <f>[2]Бюджет!J20+[2]Контракт!J20</f>
        <v>19</v>
      </c>
      <c r="K20" s="138">
        <f t="shared" si="5"/>
        <v>106</v>
      </c>
      <c r="L20" s="137">
        <f>[2]Бюджет!L20+[2]Контракт!L20</f>
        <v>1</v>
      </c>
      <c r="M20" s="137">
        <f>[2]Бюджет!M20+[2]Контракт!M20</f>
        <v>15</v>
      </c>
      <c r="N20" s="138">
        <f t="shared" si="6"/>
        <v>30</v>
      </c>
      <c r="O20" s="139">
        <f t="shared" si="7"/>
        <v>136</v>
      </c>
      <c r="Q20" s="2"/>
    </row>
    <row r="21" spans="1:17" ht="21.75" customHeight="1" x14ac:dyDescent="0.25">
      <c r="A21" s="133" t="s">
        <v>50</v>
      </c>
      <c r="B21" s="134" t="s">
        <v>52</v>
      </c>
      <c r="C21" s="135">
        <f>[2]Бюджет!C21+[2]Контракт!C21</f>
        <v>90</v>
      </c>
      <c r="D21" s="135">
        <f>[2]Бюджет!D21+[2]Контракт!D21</f>
        <v>38</v>
      </c>
      <c r="E21" s="135">
        <f>[2]Бюджет!E21+[2]Контракт!E21</f>
        <v>0</v>
      </c>
      <c r="F21" s="141" t="s">
        <v>50</v>
      </c>
      <c r="G21" s="15" t="s">
        <v>51</v>
      </c>
      <c r="H21" s="137">
        <f>[2]Бюджет!H21+[2]Контракт!H21</f>
        <v>108</v>
      </c>
      <c r="I21" s="137">
        <f>[2]Бюджет!I21+[2]Контракт!I21</f>
        <v>280</v>
      </c>
      <c r="J21" s="137">
        <f>[2]Бюджет!J21+[2]Контракт!J21</f>
        <v>252</v>
      </c>
      <c r="K21" s="138">
        <f t="shared" si="5"/>
        <v>730</v>
      </c>
      <c r="L21" s="137">
        <f>[2]Бюджет!L21+[2]Контракт!L21</f>
        <v>0</v>
      </c>
      <c r="M21" s="137">
        <f>[2]Бюджет!M21+[2]Контракт!M21</f>
        <v>0</v>
      </c>
      <c r="N21" s="138">
        <f t="shared" si="6"/>
        <v>38</v>
      </c>
      <c r="O21" s="139">
        <f t="shared" si="7"/>
        <v>768</v>
      </c>
      <c r="Q21" s="2"/>
    </row>
    <row r="22" spans="1:17" ht="21.75" customHeight="1" x14ac:dyDescent="0.25">
      <c r="A22" s="133" t="s">
        <v>256</v>
      </c>
      <c r="B22" s="134" t="s">
        <v>52</v>
      </c>
      <c r="C22" s="135">
        <f>[2]Бюджет!C22+[2]Контракт!C22</f>
        <v>31</v>
      </c>
      <c r="D22" s="135">
        <f>[2]Бюджет!D22+[2]Контракт!D22</f>
        <v>23</v>
      </c>
      <c r="E22" s="135">
        <f>[2]Бюджет!E22+[2]Контракт!E22</f>
        <v>0</v>
      </c>
      <c r="F22" s="141" t="s">
        <v>257</v>
      </c>
      <c r="G22" s="15" t="s">
        <v>59</v>
      </c>
      <c r="H22" s="137">
        <f>[2]Бюджет!H22+[2]Контракт!H22</f>
        <v>19</v>
      </c>
      <c r="I22" s="137">
        <f>[2]Бюджет!I22+[2]Контракт!I22</f>
        <v>36</v>
      </c>
      <c r="J22" s="137">
        <f>[2]Бюджет!J22+[2]Контракт!J22</f>
        <v>53</v>
      </c>
      <c r="K22" s="138">
        <f t="shared" si="5"/>
        <v>139</v>
      </c>
      <c r="L22" s="137">
        <f>[2]Бюджет!L22+[2]Контракт!L22</f>
        <v>4</v>
      </c>
      <c r="M22" s="137">
        <f>[2]Бюджет!M22+[2]Контракт!M22</f>
        <v>0</v>
      </c>
      <c r="N22" s="138">
        <f t="shared" si="6"/>
        <v>27</v>
      </c>
      <c r="O22" s="139">
        <f t="shared" si="7"/>
        <v>166</v>
      </c>
      <c r="Q22" s="2"/>
    </row>
    <row r="23" spans="1:17" ht="21.75" customHeight="1" x14ac:dyDescent="0.25">
      <c r="A23" s="150" t="s">
        <v>60</v>
      </c>
      <c r="B23" s="134" t="s">
        <v>258</v>
      </c>
      <c r="C23" s="135">
        <f>[2]Бюджет!C23+[2]Контракт!C23</f>
        <v>24</v>
      </c>
      <c r="D23" s="135">
        <f>[2]Бюджет!D23+[2]Контракт!D23</f>
        <v>6</v>
      </c>
      <c r="E23" s="135">
        <f>[2]Бюджет!E23+[2]Контракт!E23</f>
        <v>0</v>
      </c>
      <c r="F23" s="141" t="s">
        <v>60</v>
      </c>
      <c r="G23" s="15" t="s">
        <v>61</v>
      </c>
      <c r="H23" s="137">
        <f>[2]Бюджет!H23+[2]Контракт!H23</f>
        <v>34</v>
      </c>
      <c r="I23" s="137">
        <f>[2]Бюджет!I23+[2]Контракт!I23</f>
        <v>29</v>
      </c>
      <c r="J23" s="137">
        <f>[2]Бюджет!J23+[2]Контракт!J23</f>
        <v>38</v>
      </c>
      <c r="K23" s="138">
        <f t="shared" si="5"/>
        <v>125</v>
      </c>
      <c r="L23" s="137">
        <f>[2]Бюджет!L23+[2]Контракт!L23</f>
        <v>1</v>
      </c>
      <c r="M23" s="137">
        <f>[2]Бюджет!M23+[2]Контракт!M23</f>
        <v>0</v>
      </c>
      <c r="N23" s="138">
        <f t="shared" si="6"/>
        <v>7</v>
      </c>
      <c r="O23" s="139">
        <f t="shared" si="7"/>
        <v>132</v>
      </c>
      <c r="Q23" s="2"/>
    </row>
    <row r="24" spans="1:17" ht="30" customHeight="1" x14ac:dyDescent="0.25">
      <c r="A24" s="133"/>
      <c r="B24" s="134"/>
      <c r="C24" s="138">
        <f>SUM(C16:C23)</f>
        <v>167</v>
      </c>
      <c r="D24" s="138">
        <f>SUM(D16:D23)</f>
        <v>78</v>
      </c>
      <c r="E24" s="138">
        <f>SUM(E16:E23)</f>
        <v>9</v>
      </c>
      <c r="F24" s="145" t="s">
        <v>246</v>
      </c>
      <c r="G24" s="151"/>
      <c r="H24" s="138">
        <f t="shared" ref="H24:N24" si="8">SUM(H16:H23)</f>
        <v>206</v>
      </c>
      <c r="I24" s="138">
        <f t="shared" si="8"/>
        <v>440</v>
      </c>
      <c r="J24" s="138">
        <f t="shared" si="8"/>
        <v>390</v>
      </c>
      <c r="K24" s="138">
        <f t="shared" si="8"/>
        <v>1203</v>
      </c>
      <c r="L24" s="138">
        <f t="shared" si="8"/>
        <v>6</v>
      </c>
      <c r="M24" s="138">
        <f t="shared" si="8"/>
        <v>15</v>
      </c>
      <c r="N24" s="138">
        <f t="shared" si="8"/>
        <v>108</v>
      </c>
      <c r="O24" s="147">
        <f t="shared" si="7"/>
        <v>1311</v>
      </c>
      <c r="Q24" s="2"/>
    </row>
    <row r="25" spans="1:17" ht="20.25" customHeight="1" x14ac:dyDescent="0.25">
      <c r="A25" s="148" t="s">
        <v>64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9"/>
      <c r="Q25" s="2"/>
    </row>
    <row r="26" spans="1:17" ht="24.75" customHeight="1" x14ac:dyDescent="0.25">
      <c r="A26" s="152" t="s">
        <v>259</v>
      </c>
      <c r="B26" s="134" t="s">
        <v>260</v>
      </c>
      <c r="C26" s="135">
        <f>[2]Бюджет!C26+[2]Контракт!C26</f>
        <v>7</v>
      </c>
      <c r="D26" s="135">
        <f>[2]Бюджет!D26+[2]Контракт!D26</f>
        <v>0</v>
      </c>
      <c r="E26" s="135">
        <f>[2]Бюджет!E26+[2]Контракт!E26</f>
        <v>0</v>
      </c>
      <c r="F26" s="152" t="s">
        <v>259</v>
      </c>
      <c r="G26" s="20" t="s">
        <v>261</v>
      </c>
      <c r="H26" s="137">
        <f>[2]Бюджет!H26+[2]Контракт!H26</f>
        <v>4</v>
      </c>
      <c r="I26" s="137">
        <f>[2]Бюджет!I26+[2]Контракт!I26</f>
        <v>4</v>
      </c>
      <c r="J26" s="137">
        <f>[2]Бюджет!J26+[2]Контракт!J26</f>
        <v>0</v>
      </c>
      <c r="K26" s="138">
        <f>J26+C26+I26+H26</f>
        <v>15</v>
      </c>
      <c r="L26" s="137">
        <f>[2]Бюджет!L26+[2]Контракт!L26</f>
        <v>0</v>
      </c>
      <c r="M26" s="137">
        <f>[2]Бюджет!M26+[2]Контракт!M26</f>
        <v>0</v>
      </c>
      <c r="N26" s="138">
        <f>D26+E26+L26+M26</f>
        <v>0</v>
      </c>
      <c r="O26" s="139">
        <f>K26+N26</f>
        <v>15</v>
      </c>
      <c r="Q26" s="2"/>
    </row>
    <row r="27" spans="1:17" ht="33.75" customHeight="1" x14ac:dyDescent="0.25">
      <c r="A27" s="153" t="s">
        <v>65</v>
      </c>
      <c r="B27" s="134" t="s">
        <v>67</v>
      </c>
      <c r="C27" s="135">
        <f>[2]Бюджет!C27+[2]Контракт!C27</f>
        <v>45</v>
      </c>
      <c r="D27" s="135">
        <f>[2]Бюджет!D27+[2]Контракт!D27</f>
        <v>15</v>
      </c>
      <c r="E27" s="135">
        <f>[2]Бюджет!E27+[2]Контракт!E27</f>
        <v>0</v>
      </c>
      <c r="F27" s="144" t="s">
        <v>65</v>
      </c>
      <c r="G27" s="15" t="s">
        <v>66</v>
      </c>
      <c r="H27" s="137">
        <f>[2]Бюджет!H27+[2]Контракт!H27</f>
        <v>46</v>
      </c>
      <c r="I27" s="137">
        <f>[2]Бюджет!I27+[2]Контракт!I27</f>
        <v>79</v>
      </c>
      <c r="J27" s="137">
        <f>[2]Бюджет!J27+[2]Контракт!J27</f>
        <v>43</v>
      </c>
      <c r="K27" s="138">
        <f>J27+C27+I27+H27</f>
        <v>213</v>
      </c>
      <c r="L27" s="137">
        <f>[2]Бюджет!L27+[2]Контракт!L27</f>
        <v>0</v>
      </c>
      <c r="M27" s="137">
        <f>[2]Бюджет!M27+[2]Контракт!M27</f>
        <v>0</v>
      </c>
      <c r="N27" s="138">
        <f>D27+E27+L27+M27</f>
        <v>15</v>
      </c>
      <c r="O27" s="139">
        <f>K27+N27</f>
        <v>228</v>
      </c>
      <c r="Q27" s="2"/>
    </row>
    <row r="28" spans="1:17" ht="24.75" customHeight="1" x14ac:dyDescent="0.25">
      <c r="A28" s="153" t="s">
        <v>68</v>
      </c>
      <c r="B28" s="134" t="s">
        <v>70</v>
      </c>
      <c r="C28" s="135">
        <f>[2]Бюджет!C28+[2]Контракт!C28</f>
        <v>11</v>
      </c>
      <c r="D28" s="135">
        <f>[2]Бюджет!D28+[2]Контракт!D28</f>
        <v>11</v>
      </c>
      <c r="E28" s="135">
        <f>[2]Бюджет!E28+[2]Контракт!E28</f>
        <v>0</v>
      </c>
      <c r="F28" s="142" t="s">
        <v>68</v>
      </c>
      <c r="G28" s="15" t="s">
        <v>69</v>
      </c>
      <c r="H28" s="137">
        <f>[2]Бюджет!H28+[2]Контракт!H28</f>
        <v>21</v>
      </c>
      <c r="I28" s="137">
        <f>[2]Бюджет!I28+[2]Контракт!I28</f>
        <v>22</v>
      </c>
      <c r="J28" s="137">
        <f>[2]Бюджет!J28+[2]Контракт!J28</f>
        <v>22</v>
      </c>
      <c r="K28" s="138">
        <f>J28+C28+I28+H28</f>
        <v>76</v>
      </c>
      <c r="L28" s="137">
        <f>[2]Бюджет!L28+[2]Контракт!L28</f>
        <v>0</v>
      </c>
      <c r="M28" s="137">
        <f>[2]Бюджет!M28+[2]Контракт!M28</f>
        <v>0</v>
      </c>
      <c r="N28" s="138">
        <f>D28+E28+L28+M28</f>
        <v>11</v>
      </c>
      <c r="O28" s="139">
        <f>K28+N28</f>
        <v>87</v>
      </c>
      <c r="Q28" s="2"/>
    </row>
    <row r="29" spans="1:17" ht="41.25" customHeight="1" x14ac:dyDescent="0.25">
      <c r="A29" s="153" t="s">
        <v>262</v>
      </c>
      <c r="B29" s="134" t="s">
        <v>67</v>
      </c>
      <c r="C29" s="135">
        <f>[2]Бюджет!C29+[2]Контракт!C29</f>
        <v>9</v>
      </c>
      <c r="D29" s="135">
        <f>[2]Бюджет!D29+[2]Контракт!D29</f>
        <v>0</v>
      </c>
      <c r="E29" s="135">
        <f>[2]Бюджет!E29+[2]Контракт!E29</f>
        <v>0</v>
      </c>
      <c r="F29" s="142" t="s">
        <v>262</v>
      </c>
      <c r="G29" s="20" t="s">
        <v>263</v>
      </c>
      <c r="H29" s="137">
        <f>[2]Бюджет!H29+[2]Контракт!H29</f>
        <v>23</v>
      </c>
      <c r="I29" s="137">
        <f>[2]Бюджет!I29+[2]Контракт!I29</f>
        <v>19</v>
      </c>
      <c r="J29" s="137">
        <f>[2]Бюджет!J29+[2]Контракт!J29</f>
        <v>13</v>
      </c>
      <c r="K29" s="138">
        <f>J29+C29+I29+H29</f>
        <v>64</v>
      </c>
      <c r="L29" s="137">
        <f>[2]Бюджет!L29+[2]Контракт!L29</f>
        <v>0</v>
      </c>
      <c r="M29" s="137">
        <f>[2]Бюджет!M29+[2]Контракт!M29</f>
        <v>0</v>
      </c>
      <c r="N29" s="138">
        <f>D29+E29+L29+M29</f>
        <v>0</v>
      </c>
      <c r="O29" s="139">
        <f>K29+N29</f>
        <v>64</v>
      </c>
      <c r="Q29" s="2"/>
    </row>
    <row r="30" spans="1:17" ht="30.75" customHeight="1" x14ac:dyDescent="0.25">
      <c r="A30" s="133"/>
      <c r="B30" s="134"/>
      <c r="C30" s="138">
        <f t="shared" ref="C30:E30" si="9">SUM(C26:C29)</f>
        <v>72</v>
      </c>
      <c r="D30" s="138">
        <f t="shared" si="9"/>
        <v>26</v>
      </c>
      <c r="E30" s="138">
        <f t="shared" si="9"/>
        <v>0</v>
      </c>
      <c r="F30" s="145" t="s">
        <v>264</v>
      </c>
      <c r="G30" s="151"/>
      <c r="H30" s="138">
        <f>SUM(H26:H29)</f>
        <v>94</v>
      </c>
      <c r="I30" s="138">
        <f>SUM(I26:I29)</f>
        <v>124</v>
      </c>
      <c r="J30" s="138">
        <f>SUM(J26:J29)</f>
        <v>78</v>
      </c>
      <c r="K30" s="138">
        <f>SUM(K26:K29)</f>
        <v>368</v>
      </c>
      <c r="L30" s="138">
        <f>SUM(L27:L29)</f>
        <v>0</v>
      </c>
      <c r="M30" s="138">
        <f>SUM(M27:M29)</f>
        <v>0</v>
      </c>
      <c r="N30" s="138">
        <f>SUM(N26:N29)</f>
        <v>26</v>
      </c>
      <c r="O30" s="147">
        <f>K30+N30</f>
        <v>394</v>
      </c>
      <c r="Q30" s="2"/>
    </row>
    <row r="31" spans="1:17" ht="21.75" customHeight="1" x14ac:dyDescent="0.25">
      <c r="A31" s="148" t="s">
        <v>72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Q31" s="2"/>
    </row>
    <row r="32" spans="1:17" ht="20.100000000000001" customHeight="1" x14ac:dyDescent="0.25">
      <c r="A32" s="133" t="s">
        <v>73</v>
      </c>
      <c r="B32" s="134" t="s">
        <v>75</v>
      </c>
      <c r="C32" s="135">
        <f>[2]Бюджет!C32+[2]Контракт!C32</f>
        <v>19</v>
      </c>
      <c r="D32" s="135">
        <f>[2]Бюджет!D32+[2]Контракт!D32</f>
        <v>1</v>
      </c>
      <c r="E32" s="135">
        <f>[2]Бюджет!E32+[2]Контракт!E32</f>
        <v>22</v>
      </c>
      <c r="F32" s="141" t="s">
        <v>73</v>
      </c>
      <c r="G32" s="15" t="s">
        <v>74</v>
      </c>
      <c r="H32" s="137">
        <f>[2]Бюджет!H32+[2]Контракт!H32</f>
        <v>19</v>
      </c>
      <c r="I32" s="137">
        <f>[2]Бюджет!I32+[2]Контракт!I32</f>
        <v>37</v>
      </c>
      <c r="J32" s="137">
        <f>[2]Бюджет!J32+[2]Контракт!J32</f>
        <v>21</v>
      </c>
      <c r="K32" s="138">
        <f t="shared" ref="K32:K37" si="10">J32+C32+I32+H32</f>
        <v>96</v>
      </c>
      <c r="L32" s="137">
        <f>[2]Бюджет!L32+[2]Контракт!L32</f>
        <v>0</v>
      </c>
      <c r="M32" s="137">
        <f>[2]Бюджет!M32+[2]Контракт!M32</f>
        <v>28</v>
      </c>
      <c r="N32" s="138">
        <f t="shared" ref="N32:N37" si="11">D32+E32+L32+M32</f>
        <v>51</v>
      </c>
      <c r="O32" s="139">
        <f t="shared" ref="O32:O38" si="12">K32+N32</f>
        <v>147</v>
      </c>
      <c r="Q32" s="2"/>
    </row>
    <row r="33" spans="1:17" s="18" customFormat="1" ht="25.5" customHeight="1" x14ac:dyDescent="0.25">
      <c r="A33" s="154" t="s">
        <v>78</v>
      </c>
      <c r="B33" s="134" t="s">
        <v>80</v>
      </c>
      <c r="C33" s="135">
        <f>[2]Бюджет!C33+[2]Контракт!C33</f>
        <v>40</v>
      </c>
      <c r="D33" s="135">
        <f>[2]Бюджет!D33+[2]Контракт!D33</f>
        <v>16</v>
      </c>
      <c r="E33" s="135">
        <f>[2]Бюджет!E33+[2]Контракт!E33</f>
        <v>0</v>
      </c>
      <c r="F33" s="155" t="s">
        <v>78</v>
      </c>
      <c r="G33" s="48" t="s">
        <v>79</v>
      </c>
      <c r="H33" s="137">
        <f>[2]Бюджет!H33+[2]Контракт!H33</f>
        <v>49</v>
      </c>
      <c r="I33" s="137">
        <f>[2]Бюджет!I33+[2]Контракт!I33</f>
        <v>84</v>
      </c>
      <c r="J33" s="137">
        <f>[2]Бюджет!J33+[2]Контракт!J33</f>
        <v>59</v>
      </c>
      <c r="K33" s="138">
        <f t="shared" si="10"/>
        <v>232</v>
      </c>
      <c r="L33" s="137">
        <f>[2]Бюджет!L33+[2]Контракт!L33</f>
        <v>0</v>
      </c>
      <c r="M33" s="137">
        <f>[2]Бюджет!M33+[2]Контракт!M33</f>
        <v>0</v>
      </c>
      <c r="N33" s="138">
        <f t="shared" si="11"/>
        <v>16</v>
      </c>
      <c r="O33" s="139">
        <f t="shared" si="12"/>
        <v>248</v>
      </c>
      <c r="Q33" s="2"/>
    </row>
    <row r="34" spans="1:17" ht="25.5" customHeight="1" x14ac:dyDescent="0.25">
      <c r="A34" s="133" t="s">
        <v>265</v>
      </c>
      <c r="B34" s="134" t="s">
        <v>266</v>
      </c>
      <c r="C34" s="135">
        <f>[2]Бюджет!C34+[2]Контракт!C34</f>
        <v>18</v>
      </c>
      <c r="D34" s="135">
        <f>[2]Бюджет!D34+[2]Контракт!D34</f>
        <v>11</v>
      </c>
      <c r="E34" s="135">
        <f>[2]Бюджет!E34+[2]Контракт!E34</f>
        <v>0</v>
      </c>
      <c r="F34" s="144" t="s">
        <v>267</v>
      </c>
      <c r="G34" s="48" t="s">
        <v>268</v>
      </c>
      <c r="H34" s="137">
        <f>[2]Бюджет!H34+[2]Контракт!H34</f>
        <v>23</v>
      </c>
      <c r="I34" s="137">
        <f>[2]Бюджет!I34+[2]Контракт!I34</f>
        <v>22</v>
      </c>
      <c r="J34" s="137">
        <f>[2]Бюджет!J34+[2]Контракт!J34</f>
        <v>35</v>
      </c>
      <c r="K34" s="138">
        <f t="shared" si="10"/>
        <v>98</v>
      </c>
      <c r="L34" s="137">
        <f>[2]Бюджет!L34+[2]Контракт!L34</f>
        <v>0</v>
      </c>
      <c r="M34" s="137">
        <f>[2]Бюджет!M34+[2]Контракт!M34</f>
        <v>0</v>
      </c>
      <c r="N34" s="138">
        <f t="shared" si="11"/>
        <v>11</v>
      </c>
      <c r="O34" s="139">
        <f t="shared" si="12"/>
        <v>109</v>
      </c>
      <c r="Q34" s="2"/>
    </row>
    <row r="35" spans="1:17" s="18" customFormat="1" ht="25.5" customHeight="1" x14ac:dyDescent="0.2">
      <c r="A35" s="133" t="s">
        <v>269</v>
      </c>
      <c r="B35" s="134" t="s">
        <v>270</v>
      </c>
      <c r="C35" s="135">
        <f>[2]Бюджет!C35+[2]Контракт!C35</f>
        <v>14</v>
      </c>
      <c r="D35" s="135">
        <f>[2]Бюджет!D35+[2]Контракт!D35</f>
        <v>0</v>
      </c>
      <c r="E35" s="135">
        <f>[2]Бюджет!E35+[2]Контракт!E35</f>
        <v>0</v>
      </c>
      <c r="F35" s="144" t="s">
        <v>157</v>
      </c>
      <c r="G35" s="48" t="s">
        <v>271</v>
      </c>
      <c r="H35" s="137">
        <f>[2]Бюджет!H35+[2]Контракт!H35</f>
        <v>13</v>
      </c>
      <c r="I35" s="137">
        <f>[2]Бюджет!I35+[2]Контракт!I35</f>
        <v>14</v>
      </c>
      <c r="J35" s="137">
        <f>[2]Бюджет!J35+[2]Контракт!J35</f>
        <v>0</v>
      </c>
      <c r="K35" s="138">
        <f t="shared" si="10"/>
        <v>41</v>
      </c>
      <c r="L35" s="137">
        <f>[2]Бюджет!L35+[2]Контракт!L35</f>
        <v>0</v>
      </c>
      <c r="M35" s="137">
        <f>[2]Бюджет!M35+[2]Контракт!M35</f>
        <v>0</v>
      </c>
      <c r="N35" s="138">
        <f t="shared" si="11"/>
        <v>0</v>
      </c>
      <c r="O35" s="139">
        <f t="shared" si="12"/>
        <v>41</v>
      </c>
    </row>
    <row r="36" spans="1:17" ht="25.5" customHeight="1" x14ac:dyDescent="0.25">
      <c r="A36" s="133" t="s">
        <v>83</v>
      </c>
      <c r="B36" s="134" t="s">
        <v>85</v>
      </c>
      <c r="C36" s="135">
        <f>[2]Бюджет!C36+[2]Контракт!C36</f>
        <v>56</v>
      </c>
      <c r="D36" s="135">
        <f>[2]Бюджет!D36+[2]Контракт!D36</f>
        <v>21</v>
      </c>
      <c r="E36" s="135">
        <f>[2]Бюджет!E36+[2]Контракт!E36</f>
        <v>0</v>
      </c>
      <c r="F36" s="141" t="s">
        <v>83</v>
      </c>
      <c r="G36" s="15" t="s">
        <v>84</v>
      </c>
      <c r="H36" s="137">
        <f>[2]Бюджет!H36+[2]Контракт!H36</f>
        <v>54</v>
      </c>
      <c r="I36" s="137">
        <f>[2]Бюджет!I36+[2]Контракт!I36</f>
        <v>83</v>
      </c>
      <c r="J36" s="137">
        <f>[2]Бюджет!J36+[2]Контракт!J36</f>
        <v>41</v>
      </c>
      <c r="K36" s="138">
        <f t="shared" si="10"/>
        <v>234</v>
      </c>
      <c r="L36" s="137">
        <f>[2]Бюджет!L36+[2]Контракт!L36</f>
        <v>0</v>
      </c>
      <c r="M36" s="137">
        <f>[2]Бюджет!M36+[2]Контракт!M36</f>
        <v>0</v>
      </c>
      <c r="N36" s="138">
        <f t="shared" si="11"/>
        <v>21</v>
      </c>
      <c r="O36" s="139">
        <f t="shared" si="12"/>
        <v>255</v>
      </c>
      <c r="Q36" s="2"/>
    </row>
    <row r="37" spans="1:17" ht="32.25" customHeight="1" x14ac:dyDescent="0.25">
      <c r="A37" s="133" t="s">
        <v>272</v>
      </c>
      <c r="B37" s="134" t="s">
        <v>85</v>
      </c>
      <c r="C37" s="135">
        <f>[2]Бюджет!C37+[2]Контракт!C37</f>
        <v>61</v>
      </c>
      <c r="D37" s="135">
        <f>[2]Бюджет!D37+[2]Контракт!D37</f>
        <v>15</v>
      </c>
      <c r="E37" s="135">
        <f>[2]Бюджет!E37+[2]Контракт!E37</f>
        <v>0</v>
      </c>
      <c r="F37" s="140" t="s">
        <v>88</v>
      </c>
      <c r="G37" s="15" t="s">
        <v>89</v>
      </c>
      <c r="H37" s="137">
        <f>[2]Бюджет!H37+[2]Контракт!H37</f>
        <v>38</v>
      </c>
      <c r="I37" s="137">
        <f>[2]Бюджет!I37+[2]Контракт!I37</f>
        <v>70</v>
      </c>
      <c r="J37" s="137">
        <f>[2]Бюджет!J37+[2]Контракт!J37</f>
        <v>44</v>
      </c>
      <c r="K37" s="138">
        <f t="shared" si="10"/>
        <v>213</v>
      </c>
      <c r="L37" s="137">
        <f>[2]Бюджет!L37+[2]Контракт!L37</f>
        <v>0</v>
      </c>
      <c r="M37" s="137">
        <f>[2]Бюджет!M37+[2]Контракт!M37</f>
        <v>0</v>
      </c>
      <c r="N37" s="138">
        <f t="shared" si="11"/>
        <v>15</v>
      </c>
      <c r="O37" s="139">
        <f t="shared" si="12"/>
        <v>228</v>
      </c>
      <c r="Q37" s="2"/>
    </row>
    <row r="38" spans="1:17" ht="30" customHeight="1" x14ac:dyDescent="0.25">
      <c r="A38" s="133"/>
      <c r="B38" s="134"/>
      <c r="C38" s="156">
        <f t="shared" ref="C38:E38" si="13">SUM(C32:C37)</f>
        <v>208</v>
      </c>
      <c r="D38" s="156">
        <f t="shared" si="13"/>
        <v>64</v>
      </c>
      <c r="E38" s="156">
        <f t="shared" si="13"/>
        <v>22</v>
      </c>
      <c r="F38" s="145" t="s">
        <v>264</v>
      </c>
      <c r="G38" s="151"/>
      <c r="H38" s="156">
        <f t="shared" ref="H38:N38" si="14">SUM(H32:H37)</f>
        <v>196</v>
      </c>
      <c r="I38" s="156">
        <f t="shared" si="14"/>
        <v>310</v>
      </c>
      <c r="J38" s="156">
        <f t="shared" si="14"/>
        <v>200</v>
      </c>
      <c r="K38" s="156">
        <f t="shared" si="14"/>
        <v>914</v>
      </c>
      <c r="L38" s="156">
        <f t="shared" si="14"/>
        <v>0</v>
      </c>
      <c r="M38" s="156">
        <f t="shared" si="14"/>
        <v>28</v>
      </c>
      <c r="N38" s="156">
        <f t="shared" si="14"/>
        <v>114</v>
      </c>
      <c r="O38" s="157">
        <f t="shared" si="12"/>
        <v>1028</v>
      </c>
      <c r="Q38" s="2"/>
    </row>
    <row r="39" spans="1:17" ht="20.25" customHeight="1" x14ac:dyDescent="0.25">
      <c r="A39" s="158" t="s">
        <v>91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Q39" s="2"/>
    </row>
    <row r="40" spans="1:17" ht="22.5" customHeight="1" x14ac:dyDescent="0.25">
      <c r="A40" s="131" t="s">
        <v>92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2"/>
      <c r="Q40" s="2"/>
    </row>
    <row r="41" spans="1:17" ht="46.5" customHeight="1" x14ac:dyDescent="0.25">
      <c r="A41" s="153" t="s">
        <v>273</v>
      </c>
      <c r="B41" s="134" t="s">
        <v>97</v>
      </c>
      <c r="C41" s="135">
        <f>[2]Бюджет!C41+[2]Контракт!C41</f>
        <v>57</v>
      </c>
      <c r="D41" s="135">
        <f>[2]Бюджет!D41+[2]Контракт!D41</f>
        <v>10</v>
      </c>
      <c r="E41" s="135">
        <f>[2]Бюджет!E41+[2]Контракт!E41</f>
        <v>0</v>
      </c>
      <c r="F41" s="142" t="s">
        <v>93</v>
      </c>
      <c r="G41" s="15" t="s">
        <v>29</v>
      </c>
      <c r="H41" s="137">
        <f>[2]Бюджет!H41+[2]Контракт!H41</f>
        <v>72</v>
      </c>
      <c r="I41" s="137">
        <f>[2]Бюджет!I41+[2]Контракт!I41</f>
        <v>37</v>
      </c>
      <c r="J41" s="137">
        <f>[2]Бюджет!J41+[2]Контракт!J41</f>
        <v>45</v>
      </c>
      <c r="K41" s="138">
        <f>J41+C41+I41+H41</f>
        <v>211</v>
      </c>
      <c r="L41" s="137">
        <f>[2]Бюджет!L41+[2]Контракт!L41</f>
        <v>1</v>
      </c>
      <c r="M41" s="137">
        <f>[2]Бюджет!M41+[2]Контракт!M41</f>
        <v>0</v>
      </c>
      <c r="N41" s="160">
        <f>D41+E41+L41+M41</f>
        <v>11</v>
      </c>
      <c r="O41" s="139">
        <f t="shared" ref="O41:O49" si="15">K41+N41</f>
        <v>222</v>
      </c>
      <c r="Q41" s="2"/>
    </row>
    <row r="42" spans="1:17" ht="46.5" customHeight="1" x14ac:dyDescent="0.25">
      <c r="A42" s="153" t="s">
        <v>274</v>
      </c>
      <c r="B42" s="134" t="s">
        <v>100</v>
      </c>
      <c r="C42" s="135">
        <f>[2]Бюджет!C42+[2]Контракт!C42</f>
        <v>4</v>
      </c>
      <c r="D42" s="135">
        <f>[2]Бюджет!D42+[2]Контракт!D42</f>
        <v>0</v>
      </c>
      <c r="E42" s="135">
        <f>[2]Бюджет!E42+[2]Контракт!E42</f>
        <v>0</v>
      </c>
      <c r="F42" s="161"/>
      <c r="G42" s="161"/>
      <c r="H42" s="137">
        <f>[2]Бюджет!H42+[2]Контракт!H42</f>
        <v>0</v>
      </c>
      <c r="I42" s="137">
        <f>[2]Бюджет!I42+[2]Контракт!I42</f>
        <v>0</v>
      </c>
      <c r="J42" s="137">
        <f>[2]Бюджет!J42+[2]Контракт!J42</f>
        <v>0</v>
      </c>
      <c r="K42" s="138">
        <f>J42+C42+I42+H42</f>
        <v>4</v>
      </c>
      <c r="L42" s="137">
        <f>[2]Бюджет!L42+[2]Контракт!L42</f>
        <v>0</v>
      </c>
      <c r="M42" s="137">
        <f>[2]Бюджет!M42+[2]Контракт!M42</f>
        <v>0</v>
      </c>
      <c r="N42" s="160">
        <f t="shared" ref="N42:N48" si="16">D42+E42+L42+M42</f>
        <v>0</v>
      </c>
      <c r="O42" s="139">
        <f t="shared" si="15"/>
        <v>4</v>
      </c>
      <c r="Q42" s="2"/>
    </row>
    <row r="43" spans="1:17" ht="27" customHeight="1" x14ac:dyDescent="0.25">
      <c r="A43" s="133" t="s">
        <v>275</v>
      </c>
      <c r="B43" s="134" t="s">
        <v>103</v>
      </c>
      <c r="C43" s="135">
        <f>[2]Бюджет!C43+[2]Контракт!C43</f>
        <v>73</v>
      </c>
      <c r="D43" s="135">
        <f>[2]Бюджет!D43+[2]Контракт!D43</f>
        <v>42</v>
      </c>
      <c r="E43" s="135">
        <f>[2]Бюджет!E43+[2]Контракт!E43</f>
        <v>0</v>
      </c>
      <c r="F43" s="162" t="s">
        <v>101</v>
      </c>
      <c r="G43" s="15" t="s">
        <v>102</v>
      </c>
      <c r="H43" s="137">
        <f>[2]Бюджет!H43+[2]Контракт!H43</f>
        <v>115</v>
      </c>
      <c r="I43" s="137">
        <f>[2]Бюджет!I43+[2]Контракт!I43</f>
        <v>90</v>
      </c>
      <c r="J43" s="137">
        <f>[2]Бюджет!J43+[2]Контракт!J43</f>
        <v>81</v>
      </c>
      <c r="K43" s="138">
        <f t="shared" ref="K43:K48" si="17">J43+C43+I43+H43</f>
        <v>359</v>
      </c>
      <c r="L43" s="137">
        <f>[2]Бюджет!L43+[2]Контракт!L43</f>
        <v>0</v>
      </c>
      <c r="M43" s="137">
        <f>[2]Бюджет!M43+[2]Контракт!M43</f>
        <v>0</v>
      </c>
      <c r="N43" s="160">
        <f t="shared" si="16"/>
        <v>42</v>
      </c>
      <c r="O43" s="139">
        <f t="shared" si="15"/>
        <v>401</v>
      </c>
      <c r="Q43" s="2"/>
    </row>
    <row r="44" spans="1:17" ht="27" customHeight="1" x14ac:dyDescent="0.25">
      <c r="A44" s="133" t="s">
        <v>105</v>
      </c>
      <c r="B44" s="134" t="s">
        <v>107</v>
      </c>
      <c r="C44" s="135">
        <f>[2]Бюджет!C44+[2]Контракт!C44</f>
        <v>10</v>
      </c>
      <c r="D44" s="135">
        <f>[2]Бюджет!D44+[2]Контракт!D44</f>
        <v>3</v>
      </c>
      <c r="E44" s="135">
        <f>[2]Бюджет!E44+[2]Контракт!E44</f>
        <v>0</v>
      </c>
      <c r="F44" s="140" t="s">
        <v>105</v>
      </c>
      <c r="G44" s="15" t="s">
        <v>106</v>
      </c>
      <c r="H44" s="137">
        <f>[2]Бюджет!H44+[2]Контракт!H44</f>
        <v>8</v>
      </c>
      <c r="I44" s="137">
        <f>[2]Бюджет!I44+[2]Контракт!I44</f>
        <v>0</v>
      </c>
      <c r="J44" s="137">
        <f>[2]Бюджет!J44+[2]Контракт!J44</f>
        <v>0</v>
      </c>
      <c r="K44" s="138">
        <f t="shared" si="17"/>
        <v>18</v>
      </c>
      <c r="L44" s="137">
        <f>[2]Бюджет!L44+[2]Контракт!L44</f>
        <v>0</v>
      </c>
      <c r="M44" s="137">
        <f>[2]Бюджет!M44+[2]Контракт!M44</f>
        <v>0</v>
      </c>
      <c r="N44" s="160">
        <f t="shared" si="16"/>
        <v>3</v>
      </c>
      <c r="O44" s="139">
        <f t="shared" si="15"/>
        <v>21</v>
      </c>
      <c r="Q44" s="2"/>
    </row>
    <row r="45" spans="1:17" ht="57" customHeight="1" x14ac:dyDescent="0.25">
      <c r="A45" s="133" t="s">
        <v>276</v>
      </c>
      <c r="B45" s="134" t="s">
        <v>110</v>
      </c>
      <c r="C45" s="135">
        <f>[2]Бюджет!C45+[2]Контракт!C45</f>
        <v>10</v>
      </c>
      <c r="D45" s="135">
        <f>[2]Бюджет!D45+[2]Контракт!D45</f>
        <v>4</v>
      </c>
      <c r="E45" s="135">
        <f>[2]Бюджет!E45+[2]Контракт!E45</f>
        <v>0</v>
      </c>
      <c r="F45" s="140" t="s">
        <v>111</v>
      </c>
      <c r="G45" s="15" t="s">
        <v>112</v>
      </c>
      <c r="H45" s="137">
        <f>[2]Бюджет!H45+[2]Контракт!H45</f>
        <v>0</v>
      </c>
      <c r="I45" s="137">
        <f>[2]Бюджет!I45+[2]Контракт!I45</f>
        <v>0</v>
      </c>
      <c r="J45" s="137">
        <f>[2]Бюджет!J45+[2]Контракт!J45</f>
        <v>24</v>
      </c>
      <c r="K45" s="138">
        <f t="shared" si="17"/>
        <v>34</v>
      </c>
      <c r="L45" s="137">
        <f>[2]Бюджет!L45+[2]Контракт!L45</f>
        <v>0</v>
      </c>
      <c r="M45" s="137">
        <f>[2]Бюджет!M45+[2]Контракт!M45</f>
        <v>0</v>
      </c>
      <c r="N45" s="160">
        <f t="shared" si="16"/>
        <v>4</v>
      </c>
      <c r="O45" s="139">
        <f t="shared" si="15"/>
        <v>38</v>
      </c>
      <c r="Q45" s="2"/>
    </row>
    <row r="46" spans="1:17" ht="57" customHeight="1" x14ac:dyDescent="0.25">
      <c r="A46" s="133" t="s">
        <v>111</v>
      </c>
      <c r="B46" s="134" t="s">
        <v>113</v>
      </c>
      <c r="C46" s="135">
        <f>[2]Бюджет!C46+[2]Контракт!C46</f>
        <v>27</v>
      </c>
      <c r="D46" s="135">
        <f>[2]Бюджет!D46+[2]Контракт!D46</f>
        <v>10</v>
      </c>
      <c r="E46" s="135">
        <f>[2]Бюджет!E46+[2]Контракт!E46</f>
        <v>0</v>
      </c>
      <c r="F46" s="140" t="s">
        <v>114</v>
      </c>
      <c r="G46" s="15" t="s">
        <v>115</v>
      </c>
      <c r="H46" s="137">
        <f>[2]Бюджет!H46+[2]Контракт!H46</f>
        <v>33</v>
      </c>
      <c r="I46" s="137">
        <f>[2]Бюджет!I46+[2]Контракт!I46</f>
        <v>52</v>
      </c>
      <c r="J46" s="137">
        <f>[2]Бюджет!J46+[2]Контракт!J46</f>
        <v>0</v>
      </c>
      <c r="K46" s="138">
        <f t="shared" si="17"/>
        <v>112</v>
      </c>
      <c r="L46" s="137">
        <f>[2]Бюджет!L46+[2]Контракт!L46</f>
        <v>0</v>
      </c>
      <c r="M46" s="137">
        <f>[2]Бюджет!M46+[2]Контракт!M46</f>
        <v>0</v>
      </c>
      <c r="N46" s="160">
        <f t="shared" si="16"/>
        <v>10</v>
      </c>
      <c r="O46" s="139">
        <f t="shared" si="15"/>
        <v>122</v>
      </c>
      <c r="Q46" s="2"/>
    </row>
    <row r="47" spans="1:17" ht="31.5" customHeight="1" x14ac:dyDescent="0.25">
      <c r="A47" s="133" t="s">
        <v>277</v>
      </c>
      <c r="B47" s="134" t="s">
        <v>120</v>
      </c>
      <c r="C47" s="135">
        <f>[2]Бюджет!C47+[2]Контракт!C47</f>
        <v>0</v>
      </c>
      <c r="D47" s="135">
        <f>[2]Бюджет!D47+[2]Контракт!D47</f>
        <v>0</v>
      </c>
      <c r="E47" s="135">
        <f>[2]Бюджет!E47+[2]Контракт!E47</f>
        <v>0</v>
      </c>
      <c r="F47" s="142" t="s">
        <v>121</v>
      </c>
      <c r="G47" s="15" t="s">
        <v>278</v>
      </c>
      <c r="H47" s="137">
        <f>[2]Бюджет!H47+[2]Контракт!H47</f>
        <v>0</v>
      </c>
      <c r="I47" s="137">
        <f>[2]Бюджет!I47+[2]Контракт!I47</f>
        <v>0</v>
      </c>
      <c r="J47" s="137">
        <f>[2]Бюджет!J47+[2]Контракт!J47</f>
        <v>2</v>
      </c>
      <c r="K47" s="138">
        <f t="shared" si="17"/>
        <v>2</v>
      </c>
      <c r="L47" s="137">
        <f>[2]Бюджет!L47+[2]Контракт!L47</f>
        <v>0</v>
      </c>
      <c r="M47" s="137">
        <f>[2]Бюджет!M47+[2]Контракт!M47</f>
        <v>0</v>
      </c>
      <c r="N47" s="160">
        <f t="shared" si="16"/>
        <v>0</v>
      </c>
      <c r="O47" s="139"/>
      <c r="Q47" s="2"/>
    </row>
    <row r="48" spans="1:17" ht="34.5" customHeight="1" x14ac:dyDescent="0.25">
      <c r="A48" s="163"/>
      <c r="B48" s="163"/>
      <c r="C48" s="135"/>
      <c r="D48" s="135"/>
      <c r="E48" s="135"/>
      <c r="F48" s="142" t="s">
        <v>118</v>
      </c>
      <c r="G48" s="15" t="s">
        <v>119</v>
      </c>
      <c r="H48" s="137">
        <f>[2]Бюджет!H48+[2]Контракт!H48</f>
        <v>2</v>
      </c>
      <c r="I48" s="137">
        <f>[2]Бюджет!I48+[2]Контракт!I48</f>
        <v>3</v>
      </c>
      <c r="J48" s="137">
        <f>[2]Бюджет!J48+[2]Контракт!J48</f>
        <v>0</v>
      </c>
      <c r="K48" s="138">
        <f t="shared" si="17"/>
        <v>5</v>
      </c>
      <c r="L48" s="137">
        <f>[2]Бюджет!L48+[2]Контракт!L48</f>
        <v>0</v>
      </c>
      <c r="M48" s="137">
        <f>[2]Бюджет!M48+[2]Контракт!M48</f>
        <v>0</v>
      </c>
      <c r="N48" s="160">
        <f t="shared" si="16"/>
        <v>0</v>
      </c>
      <c r="O48" s="139"/>
      <c r="Q48" s="2"/>
    </row>
    <row r="49" spans="1:17" ht="30" customHeight="1" x14ac:dyDescent="0.25">
      <c r="A49" s="133"/>
      <c r="B49" s="134"/>
      <c r="C49" s="156">
        <f>SUM(C41:C48)</f>
        <v>181</v>
      </c>
      <c r="D49" s="156">
        <f>SUM(D41:D48)</f>
        <v>69</v>
      </c>
      <c r="E49" s="156">
        <f>SUM(E41:E48)</f>
        <v>0</v>
      </c>
      <c r="F49" s="145" t="s">
        <v>264</v>
      </c>
      <c r="G49" s="151"/>
      <c r="H49" s="156">
        <f t="shared" ref="H49:N49" si="18">SUM(H41:H48)</f>
        <v>230</v>
      </c>
      <c r="I49" s="156">
        <f t="shared" si="18"/>
        <v>182</v>
      </c>
      <c r="J49" s="156">
        <f t="shared" si="18"/>
        <v>152</v>
      </c>
      <c r="K49" s="156">
        <f t="shared" si="18"/>
        <v>745</v>
      </c>
      <c r="L49" s="156">
        <f t="shared" si="18"/>
        <v>1</v>
      </c>
      <c r="M49" s="156">
        <f t="shared" si="18"/>
        <v>0</v>
      </c>
      <c r="N49" s="156">
        <f t="shared" si="18"/>
        <v>70</v>
      </c>
      <c r="O49" s="157">
        <f t="shared" si="15"/>
        <v>815</v>
      </c>
      <c r="Q49" s="2"/>
    </row>
    <row r="50" spans="1:17" ht="21" customHeight="1" x14ac:dyDescent="0.25">
      <c r="A50" s="148" t="s">
        <v>123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9"/>
      <c r="Q50" s="2"/>
    </row>
    <row r="51" spans="1:17" ht="27.75" customHeight="1" x14ac:dyDescent="0.25">
      <c r="A51" s="133" t="s">
        <v>279</v>
      </c>
      <c r="B51" s="134" t="s">
        <v>280</v>
      </c>
      <c r="C51" s="135">
        <f>[2]Бюджет!C51+[2]Контракт!C51</f>
        <v>6</v>
      </c>
      <c r="D51" s="135">
        <f>[2]Бюджет!D51+[2]Контракт!D51</f>
        <v>0</v>
      </c>
      <c r="E51" s="135">
        <f>[2]Бюджет!E51+[2]Контракт!E51</f>
        <v>0</v>
      </c>
      <c r="F51" s="152" t="s">
        <v>279</v>
      </c>
      <c r="G51" s="20" t="s">
        <v>281</v>
      </c>
      <c r="H51" s="137">
        <f>[2]Бюджет!H51+[2]Контракт!H51</f>
        <v>7</v>
      </c>
      <c r="I51" s="137">
        <f>[2]Бюджет!I51+[2]Контракт!I51</f>
        <v>2</v>
      </c>
      <c r="J51" s="137">
        <f>[2]Бюджет!J51+[2]Контракт!J51</f>
        <v>7</v>
      </c>
      <c r="K51" s="138">
        <f t="shared" ref="K51:K58" si="19">J51+C51+I51+H51</f>
        <v>22</v>
      </c>
      <c r="L51" s="137">
        <f>[2]Бюджет!L51+[2]Контракт!L51</f>
        <v>0</v>
      </c>
      <c r="M51" s="137">
        <f>[2]Бюджет!M51+[2]Контракт!M51</f>
        <v>0</v>
      </c>
      <c r="N51" s="160">
        <f t="shared" ref="N51:N58" si="20">D51+E51+L51+M51</f>
        <v>0</v>
      </c>
      <c r="O51" s="139">
        <f>K51+N51</f>
        <v>22</v>
      </c>
      <c r="Q51" s="2"/>
    </row>
    <row r="52" spans="1:17" ht="23.25" customHeight="1" x14ac:dyDescent="0.25">
      <c r="A52" s="164" t="s">
        <v>124</v>
      </c>
      <c r="B52" s="134" t="s">
        <v>126</v>
      </c>
      <c r="C52" s="135">
        <f>[2]Бюджет!C52+[2]Контракт!C52</f>
        <v>82</v>
      </c>
      <c r="D52" s="135">
        <f>[2]Бюджет!D52+[2]Контракт!D52</f>
        <v>26</v>
      </c>
      <c r="E52" s="135">
        <f>[2]Бюджет!E52+[2]Контракт!E52</f>
        <v>0</v>
      </c>
      <c r="F52" s="144" t="s">
        <v>124</v>
      </c>
      <c r="G52" s="15" t="s">
        <v>125</v>
      </c>
      <c r="H52" s="137">
        <f>[2]Бюджет!H52+[2]Контракт!H52</f>
        <v>73</v>
      </c>
      <c r="I52" s="137">
        <f>[2]Бюджет!I52+[2]Контракт!I52</f>
        <v>92</v>
      </c>
      <c r="J52" s="137">
        <f>[2]Бюджет!J52+[2]Контракт!J52</f>
        <v>74</v>
      </c>
      <c r="K52" s="138">
        <f t="shared" si="19"/>
        <v>321</v>
      </c>
      <c r="L52" s="137">
        <f>[2]Бюджет!L52+[2]Контракт!L52</f>
        <v>2</v>
      </c>
      <c r="M52" s="137">
        <f>[2]Бюджет!M52+[2]Контракт!M52</f>
        <v>0</v>
      </c>
      <c r="N52" s="160">
        <f t="shared" si="20"/>
        <v>28</v>
      </c>
      <c r="O52" s="165">
        <f t="shared" ref="O52:O58" si="21">SUM(K52+N52)</f>
        <v>349</v>
      </c>
      <c r="Q52" s="2"/>
    </row>
    <row r="53" spans="1:17" ht="23.25" customHeight="1" x14ac:dyDescent="0.25">
      <c r="A53" s="164" t="s">
        <v>127</v>
      </c>
      <c r="B53" s="134" t="s">
        <v>129</v>
      </c>
      <c r="C53" s="135">
        <f>[2]Бюджет!C53+[2]Контракт!C53</f>
        <v>84</v>
      </c>
      <c r="D53" s="135">
        <f>[2]Бюджет!D53+[2]Контракт!D53</f>
        <v>56</v>
      </c>
      <c r="E53" s="135">
        <f>[2]Бюджет!E53+[2]Контракт!E53</f>
        <v>0</v>
      </c>
      <c r="F53" s="144" t="s">
        <v>127</v>
      </c>
      <c r="G53" s="15" t="s">
        <v>128</v>
      </c>
      <c r="H53" s="137">
        <f>[2]Бюджет!H53+[2]Контракт!H53</f>
        <v>127</v>
      </c>
      <c r="I53" s="137">
        <f>[2]Бюджет!I53+[2]Контракт!I53</f>
        <v>131</v>
      </c>
      <c r="J53" s="137">
        <f>[2]Бюджет!J53+[2]Контракт!J53</f>
        <v>134</v>
      </c>
      <c r="K53" s="138">
        <f t="shared" si="19"/>
        <v>476</v>
      </c>
      <c r="L53" s="137">
        <f>[2]Бюджет!L53+[2]Контракт!L53</f>
        <v>2</v>
      </c>
      <c r="M53" s="137">
        <f>[2]Бюджет!M53+[2]Контракт!M53</f>
        <v>0</v>
      </c>
      <c r="N53" s="160">
        <f t="shared" si="20"/>
        <v>58</v>
      </c>
      <c r="O53" s="165">
        <f t="shared" si="21"/>
        <v>534</v>
      </c>
      <c r="Q53" s="2"/>
    </row>
    <row r="54" spans="1:17" ht="23.25" customHeight="1" x14ac:dyDescent="0.25">
      <c r="A54" s="164" t="s">
        <v>130</v>
      </c>
      <c r="B54" s="134" t="s">
        <v>132</v>
      </c>
      <c r="C54" s="135">
        <f>[2]Бюджет!C54+[2]Контракт!C54</f>
        <v>43</v>
      </c>
      <c r="D54" s="135">
        <f>[2]Бюджет!D54+[2]Контракт!D54</f>
        <v>9</v>
      </c>
      <c r="E54" s="135">
        <f>[2]Бюджет!E54+[2]Контракт!E54</f>
        <v>0</v>
      </c>
      <c r="F54" s="144" t="s">
        <v>130</v>
      </c>
      <c r="G54" s="15" t="s">
        <v>131</v>
      </c>
      <c r="H54" s="137">
        <f>[2]Бюджет!H54+[2]Контракт!H54</f>
        <v>45</v>
      </c>
      <c r="I54" s="137">
        <f>[2]Бюджет!I54+[2]Контракт!I54</f>
        <v>51</v>
      </c>
      <c r="J54" s="137">
        <f>[2]Бюджет!J54+[2]Контракт!J54</f>
        <v>45</v>
      </c>
      <c r="K54" s="138">
        <f t="shared" si="19"/>
        <v>184</v>
      </c>
      <c r="L54" s="137">
        <f>[2]Бюджет!L54+[2]Контракт!L54</f>
        <v>1</v>
      </c>
      <c r="M54" s="137">
        <f>[2]Бюджет!M54+[2]Контракт!M54</f>
        <v>0</v>
      </c>
      <c r="N54" s="160">
        <f t="shared" si="20"/>
        <v>10</v>
      </c>
      <c r="O54" s="165">
        <f t="shared" si="21"/>
        <v>194</v>
      </c>
      <c r="Q54" s="2"/>
    </row>
    <row r="55" spans="1:17" ht="23.25" customHeight="1" x14ac:dyDescent="0.25">
      <c r="A55" s="164" t="s">
        <v>282</v>
      </c>
      <c r="B55" s="134" t="s">
        <v>135</v>
      </c>
      <c r="C55" s="135">
        <f>[2]Бюджет!C55+[2]Контракт!C55</f>
        <v>25</v>
      </c>
      <c r="D55" s="135">
        <f>[2]Бюджет!D55+[2]Контракт!D55</f>
        <v>16</v>
      </c>
      <c r="E55" s="135">
        <f>[2]Бюджет!E55+[2]Контракт!E55</f>
        <v>0</v>
      </c>
      <c r="F55" s="144" t="s">
        <v>133</v>
      </c>
      <c r="G55" s="15" t="s">
        <v>134</v>
      </c>
      <c r="H55" s="137">
        <f>[2]Бюджет!H55+[2]Контракт!H55</f>
        <v>23</v>
      </c>
      <c r="I55" s="137">
        <f>[2]Бюджет!I55+[2]Контракт!I55</f>
        <v>32</v>
      </c>
      <c r="J55" s="137">
        <f>[2]Бюджет!J55+[2]Контракт!J55</f>
        <v>50</v>
      </c>
      <c r="K55" s="138">
        <f t="shared" si="19"/>
        <v>130</v>
      </c>
      <c r="L55" s="137">
        <f>[2]Бюджет!L55+[2]Контракт!L55</f>
        <v>0</v>
      </c>
      <c r="M55" s="137">
        <f>[2]Бюджет!M55+[2]Контракт!M55</f>
        <v>0</v>
      </c>
      <c r="N55" s="160">
        <f t="shared" si="20"/>
        <v>16</v>
      </c>
      <c r="O55" s="165">
        <f t="shared" si="21"/>
        <v>146</v>
      </c>
      <c r="Q55" s="2"/>
    </row>
    <row r="56" spans="1:17" ht="33.75" customHeight="1" x14ac:dyDescent="0.25">
      <c r="A56" s="153" t="s">
        <v>283</v>
      </c>
      <c r="B56" s="134" t="s">
        <v>284</v>
      </c>
      <c r="C56" s="135">
        <f>[2]Бюджет!C56+[2]Контракт!C56</f>
        <v>94</v>
      </c>
      <c r="D56" s="135">
        <f>[2]Бюджет!D56+[2]Контракт!D56</f>
        <v>41</v>
      </c>
      <c r="E56" s="135">
        <f>[2]Бюджет!E56+[2]Контракт!E56</f>
        <v>0</v>
      </c>
      <c r="F56" s="142" t="s">
        <v>136</v>
      </c>
      <c r="G56" s="15" t="s">
        <v>137</v>
      </c>
      <c r="H56" s="137">
        <f>[2]Бюджет!H56+[2]Контракт!H56</f>
        <v>67</v>
      </c>
      <c r="I56" s="137">
        <f>[2]Бюджет!I56+[2]Контракт!I56</f>
        <v>84</v>
      </c>
      <c r="J56" s="137">
        <f>[2]Бюджет!J56+[2]Контракт!J56</f>
        <v>94</v>
      </c>
      <c r="K56" s="138">
        <f t="shared" si="19"/>
        <v>339</v>
      </c>
      <c r="L56" s="137">
        <f>[2]Бюджет!L56+[2]Контракт!L56</f>
        <v>1</v>
      </c>
      <c r="M56" s="137">
        <f>[2]Бюджет!M56+[2]Контракт!M56</f>
        <v>0</v>
      </c>
      <c r="N56" s="160">
        <f t="shared" si="20"/>
        <v>42</v>
      </c>
      <c r="O56" s="165">
        <f t="shared" si="21"/>
        <v>381</v>
      </c>
      <c r="Q56" s="2"/>
    </row>
    <row r="57" spans="1:17" ht="30.75" customHeight="1" x14ac:dyDescent="0.25">
      <c r="A57" s="153" t="s">
        <v>140</v>
      </c>
      <c r="B57" s="134" t="s">
        <v>142</v>
      </c>
      <c r="C57" s="135">
        <f>[2]Бюджет!C57+[2]Контракт!C57</f>
        <v>19</v>
      </c>
      <c r="D57" s="135">
        <f>[2]Бюджет!D57+[2]Контракт!D57</f>
        <v>15</v>
      </c>
      <c r="E57" s="135">
        <f>[2]Бюджет!E57+[2]Контракт!E57</f>
        <v>0</v>
      </c>
      <c r="F57" s="142" t="s">
        <v>140</v>
      </c>
      <c r="G57" s="15" t="s">
        <v>141</v>
      </c>
      <c r="H57" s="137">
        <f>[2]Бюджет!H57+[2]Контракт!H57</f>
        <v>18</v>
      </c>
      <c r="I57" s="137">
        <f>[2]Бюджет!I57+[2]Контракт!I57</f>
        <v>26</v>
      </c>
      <c r="J57" s="137">
        <f>[2]Бюджет!J57+[2]Контракт!J57</f>
        <v>38</v>
      </c>
      <c r="K57" s="138">
        <f t="shared" si="19"/>
        <v>101</v>
      </c>
      <c r="L57" s="137">
        <f>[2]Бюджет!L57+[2]Контракт!L57</f>
        <v>0</v>
      </c>
      <c r="M57" s="137">
        <f>[2]Бюджет!M57+[2]Контракт!M57</f>
        <v>0</v>
      </c>
      <c r="N57" s="160">
        <f t="shared" si="20"/>
        <v>15</v>
      </c>
      <c r="O57" s="165">
        <f t="shared" si="21"/>
        <v>116</v>
      </c>
      <c r="Q57" s="2"/>
    </row>
    <row r="58" spans="1:17" ht="23.25" customHeight="1" x14ac:dyDescent="0.25">
      <c r="A58" s="133"/>
      <c r="B58" s="134"/>
      <c r="C58" s="135"/>
      <c r="D58" s="135"/>
      <c r="E58" s="135"/>
      <c r="F58" s="142" t="s">
        <v>145</v>
      </c>
      <c r="G58" s="15" t="s">
        <v>144</v>
      </c>
      <c r="H58" s="137">
        <f>[2]Бюджет!H58+[2]Контракт!H58</f>
        <v>17</v>
      </c>
      <c r="I58" s="137">
        <f>[2]Бюджет!I58+[2]Контракт!I58</f>
        <v>22</v>
      </c>
      <c r="J58" s="137">
        <f>[2]Бюджет!J58+[2]Контракт!J58</f>
        <v>15</v>
      </c>
      <c r="K58" s="138">
        <f t="shared" si="19"/>
        <v>54</v>
      </c>
      <c r="L58" s="137">
        <f>[2]Бюджет!L58+[2]Контракт!L58</f>
        <v>2</v>
      </c>
      <c r="M58" s="137">
        <f>[2]Бюджет!M58+[2]Контракт!M58</f>
        <v>0</v>
      </c>
      <c r="N58" s="160">
        <f t="shared" si="20"/>
        <v>2</v>
      </c>
      <c r="O58" s="139">
        <f t="shared" si="21"/>
        <v>56</v>
      </c>
      <c r="Q58" s="2"/>
    </row>
    <row r="59" spans="1:17" ht="30" customHeight="1" x14ac:dyDescent="0.25">
      <c r="A59" s="133"/>
      <c r="B59" s="79"/>
      <c r="C59" s="166">
        <f t="shared" ref="C59:E59" si="22">SUM(C51:C58)</f>
        <v>353</v>
      </c>
      <c r="D59" s="166">
        <f t="shared" si="22"/>
        <v>163</v>
      </c>
      <c r="E59" s="166">
        <f t="shared" si="22"/>
        <v>0</v>
      </c>
      <c r="F59" s="145" t="s">
        <v>264</v>
      </c>
      <c r="G59" s="151"/>
      <c r="H59" s="166">
        <f t="shared" ref="H59:N59" si="23">SUM(H51:H58)</f>
        <v>377</v>
      </c>
      <c r="I59" s="166">
        <f t="shared" si="23"/>
        <v>440</v>
      </c>
      <c r="J59" s="166">
        <f t="shared" si="23"/>
        <v>457</v>
      </c>
      <c r="K59" s="166">
        <f t="shared" si="23"/>
        <v>1627</v>
      </c>
      <c r="L59" s="166">
        <f t="shared" si="23"/>
        <v>8</v>
      </c>
      <c r="M59" s="166">
        <f t="shared" si="23"/>
        <v>0</v>
      </c>
      <c r="N59" s="166">
        <f t="shared" si="23"/>
        <v>171</v>
      </c>
      <c r="O59" s="157">
        <f>K59+N59</f>
        <v>1798</v>
      </c>
      <c r="Q59" s="2"/>
    </row>
    <row r="60" spans="1:17" ht="22.5" customHeight="1" x14ac:dyDescent="0.25">
      <c r="A60" s="148" t="s">
        <v>285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9"/>
      <c r="Q60" s="2"/>
    </row>
    <row r="61" spans="1:17" ht="25.5" customHeight="1" x14ac:dyDescent="0.25">
      <c r="A61" s="150" t="s">
        <v>149</v>
      </c>
      <c r="B61" s="134" t="s">
        <v>286</v>
      </c>
      <c r="C61" s="135">
        <f>[2]Бюджет!C61+[2]Контракт!C61</f>
        <v>30</v>
      </c>
      <c r="D61" s="135">
        <f>[2]Бюджет!D61+[2]Контракт!D61</f>
        <v>8</v>
      </c>
      <c r="E61" s="135">
        <f>[2]Бюджет!E61+[2]Контракт!E61</f>
        <v>0</v>
      </c>
      <c r="F61" s="141" t="s">
        <v>149</v>
      </c>
      <c r="G61" s="15" t="s">
        <v>150</v>
      </c>
      <c r="H61" s="137">
        <f>[2]Бюджет!H61+[2]Контракт!H61</f>
        <v>27</v>
      </c>
      <c r="I61" s="137">
        <f>[2]Бюджет!I61+[2]Контракт!I61</f>
        <v>29</v>
      </c>
      <c r="J61" s="137">
        <f>[2]Бюджет!J61+[2]Контракт!J61</f>
        <v>20</v>
      </c>
      <c r="K61" s="138">
        <f>J61+C61+I61+H61</f>
        <v>106</v>
      </c>
      <c r="L61" s="137">
        <f>[2]Бюджет!L61+[2]Контракт!L61</f>
        <v>0</v>
      </c>
      <c r="M61" s="137">
        <f>[2]Бюджет!M61+[2]Контракт!M61</f>
        <v>0</v>
      </c>
      <c r="N61" s="138">
        <f>D61+L61+M61</f>
        <v>8</v>
      </c>
      <c r="O61" s="139">
        <f>K61+N61</f>
        <v>114</v>
      </c>
      <c r="Q61" s="2"/>
    </row>
    <row r="62" spans="1:17" s="18" customFormat="1" ht="30.75" customHeight="1" x14ac:dyDescent="0.25">
      <c r="A62" s="167" t="s">
        <v>155</v>
      </c>
      <c r="B62" s="134" t="s">
        <v>287</v>
      </c>
      <c r="C62" s="135">
        <f>[2]Бюджет!C62+[2]Контракт!C62</f>
        <v>3</v>
      </c>
      <c r="D62" s="135">
        <f>[2]Бюджет!D62+[2]Контракт!D62</f>
        <v>3</v>
      </c>
      <c r="E62" s="135">
        <f>[2]Бюджет!E62+[2]Контракт!E62</f>
        <v>0</v>
      </c>
      <c r="F62" s="168" t="s">
        <v>155</v>
      </c>
      <c r="G62" s="64" t="s">
        <v>156</v>
      </c>
      <c r="H62" s="137">
        <f>[2]Бюджет!H62+[2]Контракт!H62</f>
        <v>7</v>
      </c>
      <c r="I62" s="137">
        <f>[2]Бюджет!I62+[2]Контракт!I62</f>
        <v>5</v>
      </c>
      <c r="J62" s="137">
        <f>[2]Бюджет!J62+[2]Контракт!J62</f>
        <v>1</v>
      </c>
      <c r="K62" s="138">
        <f>J62+C62+I62+H62</f>
        <v>16</v>
      </c>
      <c r="L62" s="137">
        <f>[2]Бюджет!L62+[2]Контракт!L62</f>
        <v>0</v>
      </c>
      <c r="M62" s="137">
        <f>[2]Бюджет!M62+[2]Контракт!M62</f>
        <v>0</v>
      </c>
      <c r="N62" s="138">
        <f>D62+L62+M62</f>
        <v>3</v>
      </c>
      <c r="O62" s="139">
        <f>K62+N62</f>
        <v>19</v>
      </c>
      <c r="Q62" s="2"/>
    </row>
    <row r="63" spans="1:17" ht="30" customHeight="1" x14ac:dyDescent="0.25">
      <c r="A63" s="133"/>
      <c r="B63" s="134"/>
      <c r="C63" s="166">
        <f t="shared" ref="C63:E63" si="24">SUM(C61:C62)</f>
        <v>33</v>
      </c>
      <c r="D63" s="166">
        <f t="shared" si="24"/>
        <v>11</v>
      </c>
      <c r="E63" s="166">
        <f t="shared" si="24"/>
        <v>0</v>
      </c>
      <c r="F63" s="145" t="s">
        <v>264</v>
      </c>
      <c r="G63" s="151"/>
      <c r="H63" s="166">
        <f>SUM(H61:H62)</f>
        <v>34</v>
      </c>
      <c r="I63" s="166">
        <f>SUM(I61:I62)</f>
        <v>34</v>
      </c>
      <c r="J63" s="166">
        <f>SUM(J61:J62)</f>
        <v>21</v>
      </c>
      <c r="K63" s="169">
        <f>SUM(K60:K62)</f>
        <v>122</v>
      </c>
      <c r="L63" s="138">
        <f>SUM(L61:L62)</f>
        <v>0</v>
      </c>
      <c r="M63" s="138">
        <f>SUM(M61:M62)</f>
        <v>0</v>
      </c>
      <c r="N63" s="138">
        <f>SUM(N61:N62)</f>
        <v>11</v>
      </c>
      <c r="O63" s="157">
        <f>K63+N63</f>
        <v>133</v>
      </c>
      <c r="Q63" s="2"/>
    </row>
    <row r="64" spans="1:17" ht="18" customHeight="1" x14ac:dyDescent="0.25">
      <c r="A64" s="158" t="s">
        <v>159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9"/>
      <c r="Q64" s="2"/>
    </row>
    <row r="65" spans="1:17" ht="24" customHeight="1" x14ac:dyDescent="0.25">
      <c r="A65" s="170" t="s">
        <v>160</v>
      </c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1"/>
      <c r="Q65" s="2"/>
    </row>
    <row r="66" spans="1:17" ht="23.25" customHeight="1" x14ac:dyDescent="0.25">
      <c r="A66" s="133" t="s">
        <v>164</v>
      </c>
      <c r="B66" s="125" t="s">
        <v>288</v>
      </c>
      <c r="C66" s="135">
        <f>[2]Бюджет!C66+[2]Контракт!C66</f>
        <v>13</v>
      </c>
      <c r="D66" s="135">
        <f>[2]Бюджет!D66+[2]Контракт!D66</f>
        <v>5</v>
      </c>
      <c r="E66" s="135">
        <f>[2]Бюджет!E66+[2]Контракт!E66</f>
        <v>0</v>
      </c>
      <c r="F66" s="140" t="s">
        <v>165</v>
      </c>
      <c r="G66" s="15" t="s">
        <v>162</v>
      </c>
      <c r="H66" s="135">
        <f>[2]Бюджет!H66+[2]Контракт!H66</f>
        <v>10</v>
      </c>
      <c r="I66" s="135">
        <f>[2]Бюджет!I66+[2]Контракт!I66</f>
        <v>13</v>
      </c>
      <c r="J66" s="135">
        <f>[2]Бюджет!J66+[2]Контракт!J66</f>
        <v>8</v>
      </c>
      <c r="K66" s="138">
        <f>J66+C66+I66+H66</f>
        <v>44</v>
      </c>
      <c r="L66" s="135">
        <f>[2]Бюджет!L66+[2]Контракт!L66</f>
        <v>0</v>
      </c>
      <c r="M66" s="135">
        <f>[2]Бюджет!M66+[2]Контракт!M66</f>
        <v>0</v>
      </c>
      <c r="N66" s="138">
        <f>D66+E66+L66+M66</f>
        <v>5</v>
      </c>
      <c r="O66" s="139">
        <f t="shared" ref="O66:O73" si="25">K66+N66</f>
        <v>49</v>
      </c>
      <c r="Q66" s="2"/>
    </row>
    <row r="67" spans="1:17" ht="23.25" customHeight="1" x14ac:dyDescent="0.25">
      <c r="A67" s="133" t="s">
        <v>166</v>
      </c>
      <c r="B67" s="134" t="s">
        <v>289</v>
      </c>
      <c r="C67" s="135">
        <f>[2]Бюджет!C67+[2]Контракт!C67</f>
        <v>24</v>
      </c>
      <c r="D67" s="135">
        <f>[2]Бюджет!D67+[2]Контракт!D67</f>
        <v>4</v>
      </c>
      <c r="E67" s="135">
        <f>[2]Бюджет!E67+[2]Контракт!E67</f>
        <v>0</v>
      </c>
      <c r="F67" s="140" t="s">
        <v>166</v>
      </c>
      <c r="G67" s="15" t="s">
        <v>167</v>
      </c>
      <c r="H67" s="135">
        <f>[2]Бюджет!H67+[2]Контракт!H67</f>
        <v>14</v>
      </c>
      <c r="I67" s="135">
        <f>[2]Бюджет!I67+[2]Контракт!I67</f>
        <v>20</v>
      </c>
      <c r="J67" s="135">
        <f>[2]Бюджет!J67+[2]Контракт!J67</f>
        <v>17</v>
      </c>
      <c r="K67" s="138">
        <f t="shared" ref="K67:K73" si="26">J67+C67+I67+H67</f>
        <v>75</v>
      </c>
      <c r="L67" s="135">
        <f>[2]Бюджет!L67+[2]Контракт!L67</f>
        <v>0</v>
      </c>
      <c r="M67" s="135">
        <f>[2]Бюджет!M67+[2]Контракт!M67</f>
        <v>0</v>
      </c>
      <c r="N67" s="138">
        <f t="shared" ref="N67:N73" si="27">D67+E67+L67+M67</f>
        <v>4</v>
      </c>
      <c r="O67" s="139">
        <f t="shared" si="25"/>
        <v>79</v>
      </c>
      <c r="Q67" s="2"/>
    </row>
    <row r="68" spans="1:17" ht="23.25" customHeight="1" x14ac:dyDescent="0.25">
      <c r="A68" s="133" t="s">
        <v>173</v>
      </c>
      <c r="B68" s="134" t="s">
        <v>290</v>
      </c>
      <c r="C68" s="135">
        <f>[2]Бюджет!C68+[2]Контракт!C68</f>
        <v>13</v>
      </c>
      <c r="D68" s="135">
        <f>[2]Бюджет!D68+[2]Контракт!D68</f>
        <v>6</v>
      </c>
      <c r="E68" s="135">
        <f>[2]Бюджет!E68+[2]Контракт!E68</f>
        <v>0</v>
      </c>
      <c r="F68" s="140" t="s">
        <v>170</v>
      </c>
      <c r="G68" s="48" t="s">
        <v>171</v>
      </c>
      <c r="H68" s="135">
        <f>[2]Бюджет!H68+[2]Контракт!H68</f>
        <v>14</v>
      </c>
      <c r="I68" s="135">
        <f>[2]Бюджет!I68+[2]Контракт!I68</f>
        <v>13</v>
      </c>
      <c r="J68" s="135">
        <f>[2]Бюджет!J68+[2]Контракт!J68</f>
        <v>16</v>
      </c>
      <c r="K68" s="138">
        <f t="shared" si="26"/>
        <v>56</v>
      </c>
      <c r="L68" s="135">
        <f>[2]Бюджет!L68+[2]Контракт!L68</f>
        <v>0</v>
      </c>
      <c r="M68" s="135">
        <f>[2]Бюджет!M68+[2]Контракт!M68</f>
        <v>0</v>
      </c>
      <c r="N68" s="138">
        <f t="shared" si="27"/>
        <v>6</v>
      </c>
      <c r="O68" s="139">
        <f t="shared" si="25"/>
        <v>62</v>
      </c>
      <c r="Q68" s="2"/>
    </row>
    <row r="69" spans="1:17" ht="27.75" customHeight="1" x14ac:dyDescent="0.25">
      <c r="A69" s="133" t="s">
        <v>291</v>
      </c>
      <c r="B69" s="134" t="s">
        <v>176</v>
      </c>
      <c r="C69" s="135">
        <f>[2]Бюджет!C69+[2]Контракт!C69</f>
        <v>9</v>
      </c>
      <c r="D69" s="135">
        <f>[2]Бюджет!D69+[2]Контракт!D69</f>
        <v>6</v>
      </c>
      <c r="E69" s="135">
        <f>[2]Бюджет!E69+[2]Контракт!E69</f>
        <v>0</v>
      </c>
      <c r="F69" s="142" t="s">
        <v>177</v>
      </c>
      <c r="G69" s="48" t="s">
        <v>175</v>
      </c>
      <c r="H69" s="135">
        <f>[2]Бюджет!H69+[2]Контракт!H69</f>
        <v>19</v>
      </c>
      <c r="I69" s="135">
        <f>[2]Бюджет!I69+[2]Контракт!I69</f>
        <v>19</v>
      </c>
      <c r="J69" s="135">
        <f>[2]Бюджет!J69+[2]Контракт!J69</f>
        <v>17</v>
      </c>
      <c r="K69" s="138">
        <f t="shared" si="26"/>
        <v>64</v>
      </c>
      <c r="L69" s="135">
        <f>[2]Бюджет!L69+[2]Контракт!L69</f>
        <v>0</v>
      </c>
      <c r="M69" s="135">
        <f>[2]Бюджет!M69+[2]Контракт!M69</f>
        <v>0</v>
      </c>
      <c r="N69" s="138">
        <f t="shared" si="27"/>
        <v>6</v>
      </c>
      <c r="O69" s="139">
        <f t="shared" si="25"/>
        <v>70</v>
      </c>
      <c r="Q69" s="2"/>
    </row>
    <row r="70" spans="1:17" ht="23.25" customHeight="1" x14ac:dyDescent="0.25">
      <c r="A70" s="133" t="s">
        <v>178</v>
      </c>
      <c r="B70" s="134" t="s">
        <v>180</v>
      </c>
      <c r="C70" s="135">
        <f>[2]Бюджет!C70+[2]Контракт!C70</f>
        <v>68</v>
      </c>
      <c r="D70" s="135">
        <f>[2]Бюджет!D70+[2]Контракт!D70</f>
        <v>12</v>
      </c>
      <c r="E70" s="135">
        <f>[2]Бюджет!E70+[2]Контракт!E70</f>
        <v>0</v>
      </c>
      <c r="F70" s="140" t="s">
        <v>178</v>
      </c>
      <c r="G70" s="15" t="s">
        <v>179</v>
      </c>
      <c r="H70" s="135">
        <f>[2]Бюджет!H70+[2]Контракт!H70</f>
        <v>72</v>
      </c>
      <c r="I70" s="135">
        <f>[2]Бюджет!I70+[2]Контракт!I70</f>
        <v>74</v>
      </c>
      <c r="J70" s="135">
        <f>[2]Бюджет!J70+[2]Контракт!J70</f>
        <v>57</v>
      </c>
      <c r="K70" s="138">
        <f t="shared" si="26"/>
        <v>271</v>
      </c>
      <c r="L70" s="135">
        <f>[2]Бюджет!L70+[2]Контракт!L70</f>
        <v>0</v>
      </c>
      <c r="M70" s="135">
        <f>[2]Бюджет!M70+[2]Контракт!M70</f>
        <v>0</v>
      </c>
      <c r="N70" s="138">
        <f t="shared" si="27"/>
        <v>12</v>
      </c>
      <c r="O70" s="139">
        <f t="shared" si="25"/>
        <v>283</v>
      </c>
      <c r="Q70" s="2"/>
    </row>
    <row r="71" spans="1:17" ht="23.25" customHeight="1" x14ac:dyDescent="0.25">
      <c r="A71" s="124" t="s">
        <v>292</v>
      </c>
      <c r="B71" s="125" t="s">
        <v>183</v>
      </c>
      <c r="C71" s="135">
        <f>[2]Бюджет!C71+[2]Контракт!C71</f>
        <v>7</v>
      </c>
      <c r="D71" s="135">
        <f>[2]Бюджет!D71+[2]Контракт!D71</f>
        <v>1</v>
      </c>
      <c r="E71" s="135">
        <f>[2]Бюджет!E71+[2]Контракт!E71</f>
        <v>0</v>
      </c>
      <c r="F71" s="140" t="s">
        <v>292</v>
      </c>
      <c r="G71" s="48" t="s">
        <v>182</v>
      </c>
      <c r="H71" s="135">
        <f>[2]Бюджет!H71+[2]Контракт!H71</f>
        <v>0</v>
      </c>
      <c r="I71" s="135">
        <f>[2]Бюджет!I71+[2]Контракт!I71</f>
        <v>0</v>
      </c>
      <c r="J71" s="135">
        <f>[2]Бюджет!J71+[2]Контракт!J71</f>
        <v>0</v>
      </c>
      <c r="K71" s="138">
        <f t="shared" si="26"/>
        <v>7</v>
      </c>
      <c r="L71" s="135">
        <f>[2]Бюджет!L71+[2]Контракт!L71</f>
        <v>0</v>
      </c>
      <c r="M71" s="135">
        <f>[2]Бюджет!M71+[2]Контракт!M71</f>
        <v>0</v>
      </c>
      <c r="N71" s="138">
        <f t="shared" si="27"/>
        <v>1</v>
      </c>
      <c r="O71" s="139">
        <f t="shared" si="25"/>
        <v>8</v>
      </c>
      <c r="Q71" s="2"/>
    </row>
    <row r="72" spans="1:17" ht="23.25" customHeight="1" x14ac:dyDescent="0.25">
      <c r="A72" s="133" t="s">
        <v>187</v>
      </c>
      <c r="B72" s="134" t="s">
        <v>186</v>
      </c>
      <c r="C72" s="135">
        <f>[2]Бюджет!C72+[2]Контракт!C72</f>
        <v>11</v>
      </c>
      <c r="D72" s="135">
        <f>[2]Бюджет!D72+[2]Контракт!D72</f>
        <v>5</v>
      </c>
      <c r="E72" s="135">
        <f>[2]Бюджет!E72+[2]Контракт!E72</f>
        <v>0</v>
      </c>
      <c r="F72" s="140" t="s">
        <v>293</v>
      </c>
      <c r="G72" s="48" t="s">
        <v>185</v>
      </c>
      <c r="H72" s="135">
        <f>[2]Бюджет!H72+[2]Контракт!H72</f>
        <v>17</v>
      </c>
      <c r="I72" s="135">
        <f>[2]Бюджет!I72+[2]Контракт!I72</f>
        <v>9</v>
      </c>
      <c r="J72" s="135">
        <f>[2]Бюджет!J72+[2]Контракт!J72</f>
        <v>13</v>
      </c>
      <c r="K72" s="138">
        <f t="shared" si="26"/>
        <v>50</v>
      </c>
      <c r="L72" s="135">
        <f>[2]Бюджет!L72+[2]Контракт!L72</f>
        <v>0</v>
      </c>
      <c r="M72" s="135">
        <f>[2]Бюджет!M72+[2]Контракт!M72</f>
        <v>0</v>
      </c>
      <c r="N72" s="138">
        <f t="shared" si="27"/>
        <v>5</v>
      </c>
      <c r="O72" s="139">
        <f t="shared" si="25"/>
        <v>55</v>
      </c>
      <c r="Q72" s="2"/>
    </row>
    <row r="73" spans="1:17" s="75" customFormat="1" ht="33" customHeight="1" x14ac:dyDescent="0.25">
      <c r="A73" s="124" t="s">
        <v>294</v>
      </c>
      <c r="B73" s="125" t="s">
        <v>295</v>
      </c>
      <c r="C73" s="135">
        <f>[2]Бюджет!C73+[2]Контракт!C73</f>
        <v>26</v>
      </c>
      <c r="D73" s="135">
        <f>[2]Бюджет!D73+[2]Контракт!D73</f>
        <v>12</v>
      </c>
      <c r="E73" s="135">
        <f>[2]Бюджет!E73+[2]Контракт!E73</f>
        <v>0</v>
      </c>
      <c r="F73" s="172" t="s">
        <v>189</v>
      </c>
      <c r="G73" s="48" t="s">
        <v>190</v>
      </c>
      <c r="H73" s="135">
        <f>[2]Бюджет!H73+[2]Контракт!H73</f>
        <v>21</v>
      </c>
      <c r="I73" s="135">
        <f>[2]Бюджет!I73+[2]Контракт!I73</f>
        <v>25</v>
      </c>
      <c r="J73" s="135">
        <f>[2]Бюджет!J73+[2]Контракт!J73</f>
        <v>29</v>
      </c>
      <c r="K73" s="138">
        <f t="shared" si="26"/>
        <v>101</v>
      </c>
      <c r="L73" s="135">
        <f>[2]Бюджет!L73+[2]Контракт!L73</f>
        <v>0</v>
      </c>
      <c r="M73" s="135">
        <f>[2]Бюджет!M73+[2]Контракт!M73</f>
        <v>0</v>
      </c>
      <c r="N73" s="138">
        <f t="shared" si="27"/>
        <v>12</v>
      </c>
      <c r="O73" s="139">
        <f t="shared" si="25"/>
        <v>113</v>
      </c>
      <c r="Q73" s="13"/>
    </row>
    <row r="74" spans="1:17" ht="27" customHeight="1" x14ac:dyDescent="0.25">
      <c r="A74" s="163"/>
      <c r="B74" s="163"/>
      <c r="C74" s="166">
        <f>C66+C67+C68+C69+C70+C71+C72+C73</f>
        <v>171</v>
      </c>
      <c r="D74" s="166">
        <f t="shared" ref="D74:E74" si="28">D66+D67+D68+D69+D70+D71+D72+D73</f>
        <v>51</v>
      </c>
      <c r="E74" s="166">
        <f t="shared" si="28"/>
        <v>0</v>
      </c>
      <c r="F74" s="145" t="s">
        <v>264</v>
      </c>
      <c r="G74" s="151"/>
      <c r="H74" s="166">
        <f>H70+H68+H69+H72+H66+H73+H67</f>
        <v>167</v>
      </c>
      <c r="I74" s="166">
        <f>I70+I68+I69+I72+I66+I73+I67</f>
        <v>173</v>
      </c>
      <c r="J74" s="166">
        <f>J70+J68+J69+J72+J66+J73+J67</f>
        <v>157</v>
      </c>
      <c r="K74" s="166">
        <f>SUM(K66:K73)</f>
        <v>668</v>
      </c>
      <c r="L74" s="166">
        <f>L70+L68+L69+L72+L66+L73+L67+L71</f>
        <v>0</v>
      </c>
      <c r="M74" s="166">
        <f>M70+M68+M69+M72+M66</f>
        <v>0</v>
      </c>
      <c r="N74" s="166">
        <f>SUM(N66:N73)</f>
        <v>51</v>
      </c>
      <c r="O74" s="157">
        <f>K74+N74</f>
        <v>719</v>
      </c>
      <c r="Q74" s="2"/>
    </row>
    <row r="75" spans="1:17" ht="18" customHeight="1" x14ac:dyDescent="0.25">
      <c r="A75" s="173" t="s">
        <v>193</v>
      </c>
      <c r="B75" s="148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9"/>
      <c r="Q75" s="2"/>
    </row>
    <row r="76" spans="1:17" ht="60.75" customHeight="1" x14ac:dyDescent="0.25">
      <c r="A76" s="133" t="s">
        <v>296</v>
      </c>
      <c r="B76" s="134" t="s">
        <v>196</v>
      </c>
      <c r="C76" s="135">
        <f>[2]Бюджет!C76+[2]Контракт!C76</f>
        <v>86</v>
      </c>
      <c r="D76" s="135">
        <f>[2]Бюджет!D76+[2]Контракт!D76</f>
        <v>41</v>
      </c>
      <c r="E76" s="135">
        <f>[2]Бюджет!E76+[2]Контракт!E76</f>
        <v>0</v>
      </c>
      <c r="F76" s="174" t="s">
        <v>194</v>
      </c>
      <c r="G76" s="20" t="s">
        <v>195</v>
      </c>
      <c r="H76" s="135">
        <f>[2]Бюджет!H76+[2]Контракт!H76</f>
        <v>68</v>
      </c>
      <c r="I76" s="135">
        <f>[2]Бюджет!I76+[2]Контракт!I76</f>
        <v>73</v>
      </c>
      <c r="J76" s="135">
        <f>[2]Бюджет!J76+[2]Контракт!J76</f>
        <v>65</v>
      </c>
      <c r="K76" s="138">
        <f>C76+H76+I76+J76</f>
        <v>292</v>
      </c>
      <c r="L76" s="137">
        <f>[2]Бюджет!L76+[2]Контракт!L76</f>
        <v>0</v>
      </c>
      <c r="M76" s="137">
        <f>[2]Бюджет!M76+[2]Контракт!M76</f>
        <v>0</v>
      </c>
      <c r="N76" s="138">
        <f>D76+E76+L76+M76</f>
        <v>41</v>
      </c>
      <c r="O76" s="139">
        <f>K76+N76</f>
        <v>333</v>
      </c>
      <c r="Q76" s="2"/>
    </row>
    <row r="77" spans="1:17" ht="31.5" customHeight="1" x14ac:dyDescent="0.25">
      <c r="A77" s="133" t="s">
        <v>297</v>
      </c>
      <c r="B77" s="134" t="s">
        <v>196</v>
      </c>
      <c r="C77" s="135">
        <f>[2]Бюджет!C77+[2]Контракт!C77</f>
        <v>13</v>
      </c>
      <c r="D77" s="135">
        <f>[2]Бюджет!D77+[2]Контракт!D77</f>
        <v>0</v>
      </c>
      <c r="E77" s="135">
        <f>[2]Бюджет!E77+[2]Контракт!E77</f>
        <v>0</v>
      </c>
      <c r="F77" s="140" t="s">
        <v>203</v>
      </c>
      <c r="G77" s="15" t="s">
        <v>204</v>
      </c>
      <c r="H77" s="135">
        <f>[2]Бюджет!H77+[2]Контракт!H77</f>
        <v>44</v>
      </c>
      <c r="I77" s="135">
        <f>[2]Бюджет!I77+[2]Контракт!I77</f>
        <v>60</v>
      </c>
      <c r="J77" s="135">
        <f>[2]Бюджет!J77+[2]Контракт!J77</f>
        <v>55</v>
      </c>
      <c r="K77" s="138">
        <f t="shared" ref="K77:K81" si="29">C77+H77+I77+J77</f>
        <v>172</v>
      </c>
      <c r="L77" s="137">
        <f>[2]Бюджет!L77+[2]Контракт!L77</f>
        <v>0</v>
      </c>
      <c r="M77" s="137">
        <f>[2]Бюджет!M77+[2]Контракт!M77</f>
        <v>0</v>
      </c>
      <c r="N77" s="138">
        <f t="shared" ref="N77:N81" si="30">D77+E77+L77+M77</f>
        <v>0</v>
      </c>
      <c r="O77" s="139">
        <f t="shared" ref="O77:O81" si="31">K77+N77</f>
        <v>172</v>
      </c>
      <c r="Q77" s="2"/>
    </row>
    <row r="78" spans="1:17" ht="27" customHeight="1" x14ac:dyDescent="0.35">
      <c r="A78" s="168" t="s">
        <v>210</v>
      </c>
      <c r="B78" s="134" t="s">
        <v>211</v>
      </c>
      <c r="C78" s="135">
        <f>[2]Бюджет!C78+[2]Контракт!C78</f>
        <v>4</v>
      </c>
      <c r="D78" s="135">
        <f>[2]Бюджет!D78+[2]Контракт!D78</f>
        <v>0</v>
      </c>
      <c r="E78" s="135">
        <f>[2]Бюджет!E78+[2]Контракт!E78</f>
        <v>0</v>
      </c>
      <c r="F78" s="163"/>
      <c r="G78" s="163"/>
      <c r="H78" s="175"/>
      <c r="I78" s="175"/>
      <c r="J78" s="175"/>
      <c r="K78" s="138">
        <f t="shared" si="29"/>
        <v>4</v>
      </c>
      <c r="L78" s="175"/>
      <c r="M78" s="175"/>
      <c r="N78" s="138">
        <f t="shared" si="30"/>
        <v>0</v>
      </c>
      <c r="O78" s="139">
        <f t="shared" si="31"/>
        <v>4</v>
      </c>
      <c r="Q78" s="2"/>
    </row>
    <row r="79" spans="1:17" s="75" customFormat="1" ht="34.5" customHeight="1" x14ac:dyDescent="0.25">
      <c r="A79" s="168" t="s">
        <v>212</v>
      </c>
      <c r="B79" s="125" t="s">
        <v>295</v>
      </c>
      <c r="C79" s="135">
        <f>[2]Бюджет!C79+[2]Контракт!C79</f>
        <v>0</v>
      </c>
      <c r="D79" s="135">
        <f>[2]Бюджет!D79+[2]Контракт!D79</f>
        <v>0</v>
      </c>
      <c r="E79" s="135">
        <f>[2]Бюджет!E79+[2]Контракт!E79</f>
        <v>0</v>
      </c>
      <c r="F79" s="168" t="s">
        <v>212</v>
      </c>
      <c r="G79" s="64" t="s">
        <v>213</v>
      </c>
      <c r="H79" s="135">
        <f>[2]Бюджет!H79+[2]Контракт!H79</f>
        <v>19</v>
      </c>
      <c r="I79" s="135">
        <f>[2]Бюджет!I79+[2]Контракт!I79</f>
        <v>27</v>
      </c>
      <c r="J79" s="135">
        <f>[2]Бюджет!J79+[2]Контракт!J79</f>
        <v>24</v>
      </c>
      <c r="K79" s="138">
        <f t="shared" si="29"/>
        <v>70</v>
      </c>
      <c r="L79" s="137">
        <f>[2]Бюджет!L79+[2]Контракт!L79</f>
        <v>0</v>
      </c>
      <c r="M79" s="137">
        <f>[2]Бюджет!M79+[2]Контракт!M79</f>
        <v>0</v>
      </c>
      <c r="N79" s="138">
        <f t="shared" si="30"/>
        <v>0</v>
      </c>
      <c r="O79" s="139">
        <f t="shared" si="31"/>
        <v>70</v>
      </c>
      <c r="Q79" s="13"/>
    </row>
    <row r="80" spans="1:17" s="75" customFormat="1" ht="34.5" customHeight="1" x14ac:dyDescent="0.25">
      <c r="A80" s="168" t="s">
        <v>298</v>
      </c>
      <c r="B80" s="125" t="s">
        <v>299</v>
      </c>
      <c r="C80" s="135">
        <f>[2]Бюджет!C80+[2]Контракт!C80</f>
        <v>49</v>
      </c>
      <c r="D80" s="135">
        <f>[2]Бюджет!D80+[2]Контракт!D80</f>
        <v>12</v>
      </c>
      <c r="E80" s="135">
        <f>[2]Бюджет!E80+[2]Контракт!E80</f>
        <v>0</v>
      </c>
      <c r="F80" s="168"/>
      <c r="G80" s="64"/>
      <c r="H80" s="135"/>
      <c r="I80" s="135"/>
      <c r="J80" s="135"/>
      <c r="K80" s="138">
        <f t="shared" si="29"/>
        <v>49</v>
      </c>
      <c r="L80" s="137"/>
      <c r="M80" s="137"/>
      <c r="N80" s="138">
        <f t="shared" si="30"/>
        <v>12</v>
      </c>
      <c r="O80" s="139">
        <f t="shared" si="31"/>
        <v>61</v>
      </c>
      <c r="Q80" s="13"/>
    </row>
    <row r="81" spans="1:17" s="75" customFormat="1" ht="34.5" customHeight="1" x14ac:dyDescent="0.25">
      <c r="A81" s="168"/>
      <c r="B81" s="125"/>
      <c r="C81" s="135"/>
      <c r="D81" s="135"/>
      <c r="E81" s="135"/>
      <c r="F81" s="168" t="s">
        <v>206</v>
      </c>
      <c r="G81" s="64" t="s">
        <v>207</v>
      </c>
      <c r="H81" s="135">
        <f>[2]Бюджет!H81+[2]Контракт!H81</f>
        <v>0</v>
      </c>
      <c r="I81" s="135">
        <f>[2]Бюджет!I81+[2]Контракт!I81</f>
        <v>0</v>
      </c>
      <c r="J81" s="135">
        <f>[2]Бюджет!J81+[2]Контракт!J81</f>
        <v>11</v>
      </c>
      <c r="K81" s="138">
        <f t="shared" si="29"/>
        <v>11</v>
      </c>
      <c r="L81" s="137">
        <f>[2]Бюджет!L81+[2]Контракт!L81</f>
        <v>0</v>
      </c>
      <c r="M81" s="137">
        <f>[2]Бюджет!M81+[2]Контракт!M81</f>
        <v>0</v>
      </c>
      <c r="N81" s="138">
        <f t="shared" si="30"/>
        <v>0</v>
      </c>
      <c r="O81" s="139">
        <f t="shared" si="31"/>
        <v>11</v>
      </c>
      <c r="Q81" s="13"/>
    </row>
    <row r="82" spans="1:17" ht="21.75" customHeight="1" x14ac:dyDescent="0.25">
      <c r="A82" s="133"/>
      <c r="B82" s="134"/>
      <c r="C82" s="176">
        <f>SUM(C76:C81)</f>
        <v>152</v>
      </c>
      <c r="D82" s="176">
        <f t="shared" ref="D82:E82" si="32">SUM(D76:D81)</f>
        <v>53</v>
      </c>
      <c r="E82" s="176">
        <f t="shared" si="32"/>
        <v>0</v>
      </c>
      <c r="F82" s="145" t="s">
        <v>264</v>
      </c>
      <c r="G82" s="151"/>
      <c r="H82" s="166">
        <f>SUM(H76:H81)</f>
        <v>131</v>
      </c>
      <c r="I82" s="166">
        <f t="shared" ref="I82:N82" si="33">SUM(I76:I81)</f>
        <v>160</v>
      </c>
      <c r="J82" s="166">
        <f t="shared" si="33"/>
        <v>155</v>
      </c>
      <c r="K82" s="166">
        <f t="shared" si="33"/>
        <v>598</v>
      </c>
      <c r="L82" s="166">
        <f t="shared" si="33"/>
        <v>0</v>
      </c>
      <c r="M82" s="166">
        <f t="shared" si="33"/>
        <v>0</v>
      </c>
      <c r="N82" s="166">
        <f t="shared" si="33"/>
        <v>53</v>
      </c>
      <c r="O82" s="177">
        <f>SUM(O76:O81)</f>
        <v>651</v>
      </c>
      <c r="Q82" s="2"/>
    </row>
    <row r="83" spans="1:17" ht="21.75" customHeight="1" x14ac:dyDescent="0.25">
      <c r="A83" s="148" t="s">
        <v>216</v>
      </c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9"/>
      <c r="Q83" s="2"/>
    </row>
    <row r="84" spans="1:17" ht="21.75" customHeight="1" x14ac:dyDescent="0.25">
      <c r="A84" s="140" t="s">
        <v>217</v>
      </c>
      <c r="B84" s="134" t="s">
        <v>219</v>
      </c>
      <c r="C84" s="135">
        <f>[2]Бюджет!C84+[2]Контракт!C84</f>
        <v>2</v>
      </c>
      <c r="D84" s="135">
        <f>[2]Бюджет!D84+[2]Контракт!D84</f>
        <v>0</v>
      </c>
      <c r="E84" s="135">
        <f>[2]Бюджет!E84+[2]Контракт!E84</f>
        <v>0</v>
      </c>
      <c r="F84" s="174" t="s">
        <v>217</v>
      </c>
      <c r="G84" s="72" t="s">
        <v>218</v>
      </c>
      <c r="H84" s="135">
        <f>[2]Бюджет!H84+[2]Контракт!H84</f>
        <v>10</v>
      </c>
      <c r="I84" s="135">
        <f>[2]Бюджет!I84+[2]Контракт!I84</f>
        <v>10</v>
      </c>
      <c r="J84" s="135">
        <f>[2]Бюджет!J84+[2]Контракт!J84</f>
        <v>13</v>
      </c>
      <c r="K84" s="138">
        <f t="shared" ref="K84:K85" si="34">C84+H84+I84+J84</f>
        <v>35</v>
      </c>
      <c r="L84" s="137">
        <f>[2]Бюджет!L84+[2]Контракт!L84</f>
        <v>0</v>
      </c>
      <c r="M84" s="137">
        <f>[2]Бюджет!M84+[2]Контракт!M84</f>
        <v>0</v>
      </c>
      <c r="N84" s="138">
        <f>D84+E84+L84+M84</f>
        <v>0</v>
      </c>
      <c r="O84" s="139">
        <f>K84+N84</f>
        <v>35</v>
      </c>
      <c r="Q84" s="2"/>
    </row>
    <row r="85" spans="1:17" ht="30" customHeight="1" x14ac:dyDescent="0.25">
      <c r="A85" s="155" t="s">
        <v>206</v>
      </c>
      <c r="B85" s="134" t="s">
        <v>208</v>
      </c>
      <c r="C85" s="135">
        <f>[2]Бюджет!C85+[2]Контракт!C85</f>
        <v>5</v>
      </c>
      <c r="D85" s="135">
        <f>[2]Бюджет!D85+[2]Контракт!D85</f>
        <v>6</v>
      </c>
      <c r="E85" s="135">
        <f>[2]Бюджет!E85+[2]Контракт!E85</f>
        <v>0</v>
      </c>
      <c r="F85" s="168" t="s">
        <v>206</v>
      </c>
      <c r="G85" s="64" t="s">
        <v>207</v>
      </c>
      <c r="H85" s="135">
        <f>[2]Бюджет!H85+[2]Контракт!H85</f>
        <v>6</v>
      </c>
      <c r="I85" s="135">
        <f>[2]Бюджет!I85+[2]Контракт!I85</f>
        <v>17</v>
      </c>
      <c r="J85" s="135">
        <f>[2]Бюджет!J85+[2]Контракт!J85</f>
        <v>0</v>
      </c>
      <c r="K85" s="138">
        <f t="shared" si="34"/>
        <v>28</v>
      </c>
      <c r="L85" s="137">
        <f>[2]Бюджет!L85+[2]Контракт!L85</f>
        <v>0</v>
      </c>
      <c r="M85" s="137">
        <f>[2]Бюджет!M85+[2]Контракт!M85</f>
        <v>0</v>
      </c>
      <c r="N85" s="138">
        <f>D85+E85+L85+M85</f>
        <v>6</v>
      </c>
      <c r="O85" s="139">
        <f>K85+N85</f>
        <v>34</v>
      </c>
      <c r="Q85" s="2"/>
    </row>
    <row r="86" spans="1:17" ht="21.75" customHeight="1" x14ac:dyDescent="0.25">
      <c r="A86" s="133"/>
      <c r="B86" s="134"/>
      <c r="C86" s="166">
        <f t="shared" ref="C86:E86" si="35">SUM(C84:C85)</f>
        <v>7</v>
      </c>
      <c r="D86" s="166">
        <f t="shared" si="35"/>
        <v>6</v>
      </c>
      <c r="E86" s="166">
        <f t="shared" si="35"/>
        <v>0</v>
      </c>
      <c r="F86" s="145" t="s">
        <v>264</v>
      </c>
      <c r="G86" s="151"/>
      <c r="H86" s="166">
        <f>SUM(H84:H85)</f>
        <v>16</v>
      </c>
      <c r="I86" s="166">
        <f>SUM(I84:I85)</f>
        <v>27</v>
      </c>
      <c r="J86" s="166">
        <f>SUM(J84:J85)</f>
        <v>13</v>
      </c>
      <c r="K86" s="166">
        <f>SUM(K84:K85)</f>
        <v>63</v>
      </c>
      <c r="L86" s="137">
        <f>[2]Бюджет!L86+[2]Контракт!L86</f>
        <v>0</v>
      </c>
      <c r="M86" s="137">
        <f>[2]Бюджет!M86+[2]Контракт!M86</f>
        <v>0</v>
      </c>
      <c r="N86" s="166">
        <f>SUM(N83:N85)</f>
        <v>6</v>
      </c>
      <c r="O86" s="157">
        <f>K86+N86</f>
        <v>69</v>
      </c>
      <c r="Q86" s="2"/>
    </row>
    <row r="87" spans="1:17" s="86" customFormat="1" ht="30" customHeight="1" x14ac:dyDescent="0.25">
      <c r="A87" s="133"/>
      <c r="B87" s="134"/>
      <c r="C87" s="156">
        <f>C14+C24+C30+C38+C49+C59+C63+C74+C82+C86</f>
        <v>1394</v>
      </c>
      <c r="D87" s="156">
        <f>D14+D24+D30+D38+D49+D59+D63+D74+D82+D86</f>
        <v>544</v>
      </c>
      <c r="E87" s="156">
        <f>E14+E24+E30+E38+E49+E59+E63+E74+E82+E86</f>
        <v>31</v>
      </c>
      <c r="F87" s="140"/>
      <c r="G87" s="127"/>
      <c r="H87" s="156">
        <f t="shared" ref="H87:N87" si="36">H14+H24+H30+H38+H49+H59+H63+H74+H82+H86</f>
        <v>1503</v>
      </c>
      <c r="I87" s="156">
        <f t="shared" si="36"/>
        <v>1961</v>
      </c>
      <c r="J87" s="156">
        <f t="shared" si="36"/>
        <v>1723</v>
      </c>
      <c r="K87" s="156">
        <f t="shared" si="36"/>
        <v>6581</v>
      </c>
      <c r="L87" s="156">
        <f t="shared" si="36"/>
        <v>15</v>
      </c>
      <c r="M87" s="156">
        <f t="shared" si="36"/>
        <v>43</v>
      </c>
      <c r="N87" s="156">
        <f t="shared" si="36"/>
        <v>633</v>
      </c>
      <c r="O87" s="160">
        <f>SUM(O14+O24+O30+O38+O49+O59+O63+O74+O82+O86)</f>
        <v>7214</v>
      </c>
      <c r="P87" s="178"/>
      <c r="Q87" s="2"/>
    </row>
    <row r="88" spans="1:17" x14ac:dyDescent="0.2">
      <c r="F88" s="88"/>
      <c r="G88" s="88"/>
      <c r="H88" s="88"/>
      <c r="I88" s="180"/>
      <c r="J88" s="180"/>
      <c r="K88" s="181"/>
      <c r="L88" s="180"/>
      <c r="M88" s="180"/>
      <c r="N88" s="181"/>
      <c r="O88" s="181"/>
    </row>
  </sheetData>
  <mergeCells count="16">
    <mergeCell ref="A64:O64"/>
    <mergeCell ref="A65:O65"/>
    <mergeCell ref="A75:O75"/>
    <mergeCell ref="A83:O83"/>
    <mergeCell ref="A25:O25"/>
    <mergeCell ref="A31:O31"/>
    <mergeCell ref="A39:O39"/>
    <mergeCell ref="A40:O40"/>
    <mergeCell ref="A50:O50"/>
    <mergeCell ref="A60:O60"/>
    <mergeCell ref="A1:O1"/>
    <mergeCell ref="A2:O2"/>
    <mergeCell ref="A3:O3"/>
    <mergeCell ref="A4:O4"/>
    <mergeCell ref="A6:O6"/>
    <mergeCell ref="A15:O15"/>
  </mergeCells>
  <printOptions horizontalCentered="1" verticalCentered="1"/>
  <pageMargins left="0.70866141732283472" right="0" top="0" bottom="0" header="0" footer="0"/>
  <pageSetup paperSize="9" scale="49" orientation="portrait" r:id="rId1"/>
  <rowBreaks count="1" manualBreakCount="1">
    <brk id="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E801-5634-4A8D-A467-2A33EBEAE4E2}">
  <sheetPr>
    <tabColor rgb="FF00B0F0"/>
  </sheetPr>
  <dimension ref="A1:T139"/>
  <sheetViews>
    <sheetView zoomScaleNormal="100" workbookViewId="0">
      <pane ySplit="5" topLeftCell="A6" activePane="bottomLeft" state="frozen"/>
      <selection pane="bottomLeft" activeCell="C21" sqref="C21:C28"/>
    </sheetView>
  </sheetViews>
  <sheetFormatPr defaultRowHeight="18" x14ac:dyDescent="0.25"/>
  <cols>
    <col min="1" max="1" width="51.140625" style="95" customWidth="1"/>
    <col min="2" max="2" width="8.85546875" style="96" customWidth="1"/>
    <col min="3" max="3" width="10.28515625" style="96" customWidth="1"/>
    <col min="4" max="5" width="7.42578125" style="96" customWidth="1"/>
    <col min="6" max="7" width="7.42578125" style="97" customWidth="1"/>
    <col min="8" max="8" width="10.140625" style="93" customWidth="1"/>
    <col min="9" max="12" width="7.42578125" style="97" customWidth="1"/>
    <col min="13" max="13" width="7.42578125" style="93" customWidth="1"/>
    <col min="14" max="14" width="10.7109375" style="94" customWidth="1"/>
    <col min="15" max="15" width="14" customWidth="1"/>
    <col min="16" max="16" width="9.140625" style="13"/>
  </cols>
  <sheetData>
    <row r="1" spans="1:16" s="1" customFormat="1" ht="24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P1" s="2"/>
    </row>
    <row r="2" spans="1:16" s="1" customFormat="1" ht="17.25" customHeight="1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P2" s="2"/>
    </row>
    <row r="3" spans="1:16" s="1" customFormat="1" x14ac:dyDescent="0.25">
      <c r="A3" s="116" t="s">
        <v>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P3" s="2"/>
    </row>
    <row r="4" spans="1:16" s="1" customFormat="1" ht="21" customHeight="1" thickBot="1" x14ac:dyDescent="0.3">
      <c r="A4" s="3"/>
      <c r="B4" s="4"/>
      <c r="C4" s="4"/>
      <c r="D4" s="4"/>
      <c r="E4" s="4"/>
      <c r="F4" s="5"/>
      <c r="G4" s="5"/>
      <c r="H4" s="6"/>
      <c r="I4" s="5"/>
      <c r="J4" s="5"/>
      <c r="K4" s="7"/>
      <c r="L4" s="7"/>
      <c r="M4" s="117" t="s">
        <v>3</v>
      </c>
      <c r="N4" s="117"/>
      <c r="P4" s="2"/>
    </row>
    <row r="5" spans="1:16" ht="95.25" customHeight="1" thickBot="1" x14ac:dyDescent="0.3">
      <c r="A5" s="8" t="s">
        <v>4</v>
      </c>
      <c r="B5" s="9" t="s">
        <v>5</v>
      </c>
      <c r="C5" s="10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2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2" t="s">
        <v>16</v>
      </c>
      <c r="N5" s="12" t="s">
        <v>17</v>
      </c>
    </row>
    <row r="6" spans="1:16" s="1" customFormat="1" ht="20.25" customHeight="1" x14ac:dyDescent="0.25">
      <c r="A6" s="118" t="s">
        <v>18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20"/>
      <c r="P6" s="2"/>
    </row>
    <row r="7" spans="1:16" s="18" customFormat="1" ht="18" customHeight="1" x14ac:dyDescent="0.25">
      <c r="A7" s="14" t="s">
        <v>19</v>
      </c>
      <c r="B7" s="15" t="s">
        <v>20</v>
      </c>
      <c r="C7" s="15" t="s">
        <v>21</v>
      </c>
      <c r="D7" s="16">
        <f>[1]Бюджет!D7+[1]Контракт!D7</f>
        <v>0</v>
      </c>
      <c r="E7" s="16">
        <f>[1]Бюджет!E7+[1]Контракт!E7</f>
        <v>0</v>
      </c>
      <c r="F7" s="16">
        <f>[1]Бюджет!F7+[1]Контракт!F7</f>
        <v>0</v>
      </c>
      <c r="G7" s="16">
        <f>[1]Бюджет!G7+[1]Контракт!G7</f>
        <v>0</v>
      </c>
      <c r="H7" s="17">
        <f>[1]Бюджет!H7+[1]Контракт!H7</f>
        <v>0</v>
      </c>
      <c r="I7" s="16">
        <f>[1]Бюджет!I7+[1]Контракт!I7</f>
        <v>3</v>
      </c>
      <c r="J7" s="16">
        <f>[1]Бюджет!J7+[1]Контракт!J7</f>
        <v>0</v>
      </c>
      <c r="K7" s="16">
        <f>[1]Бюджет!K7+[1]Контракт!K7</f>
        <v>0</v>
      </c>
      <c r="L7" s="16">
        <f>[1]Бюджет!L7+[1]Контракт!L7</f>
        <v>0</v>
      </c>
      <c r="M7" s="17">
        <f>[1]Бюджет!M7+[1]Контракт!M7</f>
        <v>3</v>
      </c>
      <c r="N7" s="17">
        <f>[1]Бюджет!N7+[1]Контракт!N7</f>
        <v>3</v>
      </c>
      <c r="P7" s="2"/>
    </row>
    <row r="8" spans="1:16" s="18" customFormat="1" ht="18" customHeight="1" x14ac:dyDescent="0.25">
      <c r="A8" s="19" t="s">
        <v>22</v>
      </c>
      <c r="B8" s="15" t="s">
        <v>23</v>
      </c>
      <c r="C8" s="20" t="s">
        <v>24</v>
      </c>
      <c r="D8" s="16">
        <f>[1]Бюджет!D8+[1]Контракт!D8</f>
        <v>0</v>
      </c>
      <c r="E8" s="16">
        <f>[1]Бюджет!E8+[1]Контракт!E8</f>
        <v>0</v>
      </c>
      <c r="F8" s="16">
        <f>[1]Бюджет!F8+[1]Контракт!F8</f>
        <v>0</v>
      </c>
      <c r="G8" s="16">
        <f>[1]Бюджет!G8+[1]Контракт!G8</f>
        <v>0</v>
      </c>
      <c r="H8" s="17">
        <f>[1]Бюджет!H8+[1]Контракт!H8</f>
        <v>0</v>
      </c>
      <c r="I8" s="16">
        <f>[1]Бюджет!I8+[1]Контракт!I8</f>
        <v>0</v>
      </c>
      <c r="J8" s="16">
        <f>[1]Бюджет!J8+[1]Контракт!J8</f>
        <v>0</v>
      </c>
      <c r="K8" s="16">
        <f>[1]Бюджет!K8+[1]Контракт!K8</f>
        <v>0</v>
      </c>
      <c r="L8" s="16">
        <f>[1]Бюджет!L8+[1]Контракт!L8</f>
        <v>0</v>
      </c>
      <c r="M8" s="17">
        <f>[1]Бюджет!M8+[1]Контракт!M8</f>
        <v>0</v>
      </c>
      <c r="N8" s="17">
        <f>[1]Бюджет!N8+[1]Контракт!N8</f>
        <v>0</v>
      </c>
      <c r="P8" s="2"/>
    </row>
    <row r="9" spans="1:16" s="18" customFormat="1" ht="18" customHeight="1" x14ac:dyDescent="0.25">
      <c r="A9" s="19" t="s">
        <v>25</v>
      </c>
      <c r="B9" s="15" t="s">
        <v>26</v>
      </c>
      <c r="C9" s="15" t="s">
        <v>27</v>
      </c>
      <c r="D9" s="16">
        <f>[1]Бюджет!D9+[1]Контракт!D9</f>
        <v>1</v>
      </c>
      <c r="E9" s="16">
        <f>[1]Бюджет!E9+[1]Контракт!E9</f>
        <v>1</v>
      </c>
      <c r="F9" s="16">
        <f>[1]Бюджет!F9+[1]Контракт!F9</f>
        <v>5</v>
      </c>
      <c r="G9" s="16">
        <f>[1]Бюджет!G9+[1]Контракт!G9</f>
        <v>4</v>
      </c>
      <c r="H9" s="17">
        <f>[1]Бюджет!H9+[1]Контракт!H9</f>
        <v>11</v>
      </c>
      <c r="I9" s="16">
        <f>[1]Бюджет!I9+[1]Контракт!I9</f>
        <v>0</v>
      </c>
      <c r="J9" s="16">
        <f>[1]Бюджет!J9+[1]Контракт!J9</f>
        <v>0</v>
      </c>
      <c r="K9" s="16">
        <f>[1]Бюджет!K9+[1]Контракт!K9</f>
        <v>0</v>
      </c>
      <c r="L9" s="16">
        <f>[1]Бюджет!L9+[1]Контракт!L9</f>
        <v>0</v>
      </c>
      <c r="M9" s="17">
        <f>[1]Бюджет!M9+[1]Контракт!M9</f>
        <v>0</v>
      </c>
      <c r="N9" s="17">
        <f>[1]Бюджет!N9+[1]Контракт!N9</f>
        <v>11</v>
      </c>
      <c r="P9" s="2"/>
    </row>
    <row r="10" spans="1:16" s="18" customFormat="1" ht="18" customHeight="1" x14ac:dyDescent="0.25">
      <c r="A10" s="19" t="s">
        <v>28</v>
      </c>
      <c r="B10" s="15" t="s">
        <v>29</v>
      </c>
      <c r="C10" s="101" t="s">
        <v>30</v>
      </c>
      <c r="D10" s="16">
        <f>[1]Бюджет!D10+[1]Контракт!D10</f>
        <v>2</v>
      </c>
      <c r="E10" s="16">
        <f>[1]Бюджет!E10+[1]Контракт!E10</f>
        <v>2</v>
      </c>
      <c r="F10" s="16">
        <f>[1]Бюджет!F10+[1]Контракт!F10</f>
        <v>4</v>
      </c>
      <c r="G10" s="16">
        <f>[1]Бюджет!G10+[1]Контракт!G10</f>
        <v>17</v>
      </c>
      <c r="H10" s="17">
        <f>[1]Бюджет!H10+[1]Контракт!H10</f>
        <v>25</v>
      </c>
      <c r="I10" s="16">
        <f>[1]Бюджет!I10+[1]Контракт!I10</f>
        <v>1</v>
      </c>
      <c r="J10" s="16">
        <f>[1]Бюджет!J10+[1]Контракт!J10</f>
        <v>0</v>
      </c>
      <c r="K10" s="16">
        <f>[1]Бюджет!K10+[1]Контракт!K10</f>
        <v>0</v>
      </c>
      <c r="L10" s="16">
        <f>[1]Бюджет!L10+[1]Контракт!L10</f>
        <v>0</v>
      </c>
      <c r="M10" s="17">
        <f>[1]Бюджет!M10+[1]Контракт!M10</f>
        <v>1</v>
      </c>
      <c r="N10" s="17">
        <f>[1]Бюджет!N10+[1]Контракт!N10</f>
        <v>26</v>
      </c>
      <c r="P10" s="2"/>
    </row>
    <row r="11" spans="1:16" s="24" customFormat="1" ht="18" customHeight="1" x14ac:dyDescent="0.2">
      <c r="A11" s="21" t="s">
        <v>31</v>
      </c>
      <c r="B11" s="22" t="s">
        <v>32</v>
      </c>
      <c r="C11" s="102"/>
      <c r="D11" s="23">
        <f>[1]Бюджет!D11+[1]Контракт!D11</f>
        <v>2</v>
      </c>
      <c r="E11" s="23">
        <f>[1]Бюджет!E11+[1]Контракт!E11</f>
        <v>2</v>
      </c>
      <c r="F11" s="23">
        <f>[1]Бюджет!F11+[1]Контракт!F11</f>
        <v>4</v>
      </c>
      <c r="G11" s="23">
        <f>[1]Бюджет!G11+[1]Контракт!G11</f>
        <v>17</v>
      </c>
      <c r="H11" s="23">
        <f>[1]Бюджет!H11+[1]Контракт!H11</f>
        <v>25</v>
      </c>
      <c r="I11" s="23">
        <f>[1]Бюджет!I11+[1]Контракт!I11</f>
        <v>0</v>
      </c>
      <c r="J11" s="23">
        <f>[1]Бюджет!J11+[1]Контракт!J11</f>
        <v>0</v>
      </c>
      <c r="K11" s="23">
        <f>[1]Бюджет!K11+[1]Контракт!K11</f>
        <v>0</v>
      </c>
      <c r="L11" s="23">
        <f>[1]Бюджет!L11+[1]Контракт!L11</f>
        <v>0</v>
      </c>
      <c r="M11" s="23">
        <f>[1]Бюджет!M11+[1]Контракт!M11</f>
        <v>0</v>
      </c>
      <c r="N11" s="23">
        <f>[1]Бюджет!N11+[1]Контракт!N11</f>
        <v>25</v>
      </c>
    </row>
    <row r="12" spans="1:16" s="18" customFormat="1" ht="18" customHeight="1" x14ac:dyDescent="0.25">
      <c r="A12" s="19" t="s">
        <v>33</v>
      </c>
      <c r="B12" s="15" t="s">
        <v>34</v>
      </c>
      <c r="C12" s="20" t="s">
        <v>35</v>
      </c>
      <c r="D12" s="16">
        <f>[1]Бюджет!D12+[1]Контракт!D12</f>
        <v>0</v>
      </c>
      <c r="E12" s="16">
        <f>[1]Бюджет!E12+[1]Контракт!E12</f>
        <v>0</v>
      </c>
      <c r="F12" s="16">
        <f>[1]Бюджет!F12+[1]Контракт!F12</f>
        <v>0</v>
      </c>
      <c r="G12" s="16">
        <f>[1]Бюджет!G12+[1]Контракт!G12</f>
        <v>0</v>
      </c>
      <c r="H12" s="17">
        <f>[1]Бюджет!H12+[1]Контракт!H12</f>
        <v>0</v>
      </c>
      <c r="I12" s="16">
        <f>[1]Бюджет!I12+[1]Контракт!I12</f>
        <v>3</v>
      </c>
      <c r="J12" s="16">
        <f>[1]Бюджет!J12+[1]Контракт!J12</f>
        <v>0</v>
      </c>
      <c r="K12" s="16">
        <f>[1]Бюджет!K12+[1]Контракт!K12</f>
        <v>0</v>
      </c>
      <c r="L12" s="16">
        <f>[1]Бюджет!L12+[1]Контракт!L12</f>
        <v>0</v>
      </c>
      <c r="M12" s="17">
        <f>[1]Бюджет!M12+[1]Контракт!M12</f>
        <v>3</v>
      </c>
      <c r="N12" s="17">
        <f>[1]Бюджет!N12+[1]Контракт!N12</f>
        <v>3</v>
      </c>
      <c r="P12" s="2"/>
    </row>
    <row r="13" spans="1:16" s="18" customFormat="1" ht="18" customHeight="1" x14ac:dyDescent="0.25">
      <c r="A13" s="25" t="s">
        <v>36</v>
      </c>
      <c r="B13" s="15" t="s">
        <v>37</v>
      </c>
      <c r="C13" s="15" t="s">
        <v>38</v>
      </c>
      <c r="D13" s="16">
        <f>[1]Бюджет!D13+[1]Контракт!D13</f>
        <v>11</v>
      </c>
      <c r="E13" s="16">
        <f>[1]Бюджет!E13+[1]Контракт!E13</f>
        <v>8</v>
      </c>
      <c r="F13" s="16">
        <f>[1]Бюджет!F13+[1]Контракт!F13</f>
        <v>19</v>
      </c>
      <c r="G13" s="16">
        <f>[1]Бюджет!G13+[1]Контракт!G13</f>
        <v>7</v>
      </c>
      <c r="H13" s="17">
        <f>[1]Бюджет!H13+[1]Контракт!H13</f>
        <v>45</v>
      </c>
      <c r="I13" s="16">
        <f>[1]Бюджет!I13+[1]Контракт!I13</f>
        <v>38</v>
      </c>
      <c r="J13" s="16">
        <f>[1]Бюджет!J13+[1]Контракт!J13</f>
        <v>0</v>
      </c>
      <c r="K13" s="16">
        <f>[1]Бюджет!K13+[1]Контракт!K13</f>
        <v>2</v>
      </c>
      <c r="L13" s="16">
        <f>[1]Бюджет!L13+[1]Контракт!L13</f>
        <v>0</v>
      </c>
      <c r="M13" s="17">
        <f>[1]Бюджет!M13+[1]Контракт!M13</f>
        <v>40</v>
      </c>
      <c r="N13" s="17">
        <f>[1]Бюджет!N13+[1]Контракт!N13</f>
        <v>85</v>
      </c>
      <c r="P13" s="2"/>
    </row>
    <row r="14" spans="1:16" s="18" customFormat="1" ht="18" customHeight="1" x14ac:dyDescent="0.25">
      <c r="A14" s="26" t="s">
        <v>39</v>
      </c>
      <c r="B14" s="27"/>
      <c r="C14" s="27"/>
      <c r="D14" s="28">
        <f>[1]Бюджет!D14+[1]Контракт!D14</f>
        <v>14</v>
      </c>
      <c r="E14" s="28">
        <f>[1]Бюджет!E14+[1]Контракт!E14</f>
        <v>11</v>
      </c>
      <c r="F14" s="28">
        <f>[1]Бюджет!F14+[1]Контракт!F14</f>
        <v>28</v>
      </c>
      <c r="G14" s="28">
        <f>[1]Бюджет!G14+[1]Контракт!G14</f>
        <v>28</v>
      </c>
      <c r="H14" s="28">
        <f>[1]Бюджет!H14+[1]Контракт!H14</f>
        <v>81</v>
      </c>
      <c r="I14" s="28">
        <f>[1]Бюджет!I14+[1]Контракт!I14</f>
        <v>45</v>
      </c>
      <c r="J14" s="28">
        <f>[1]Бюджет!J14+[1]Контракт!J14</f>
        <v>0</v>
      </c>
      <c r="K14" s="28">
        <f>[1]Бюджет!K14+[1]Контракт!K14</f>
        <v>2</v>
      </c>
      <c r="L14" s="28">
        <f>[1]Бюджет!L14+[1]Контракт!L14</f>
        <v>0</v>
      </c>
      <c r="M14" s="28">
        <f>[1]Бюджет!M14+[1]Контракт!M14</f>
        <v>47</v>
      </c>
      <c r="N14" s="28">
        <f>[1]Бюджет!N14+[1]Контракт!N14</f>
        <v>128</v>
      </c>
      <c r="P14" s="2"/>
    </row>
    <row r="15" spans="1:16" s="1" customFormat="1" ht="22.5" customHeight="1" x14ac:dyDescent="0.25">
      <c r="A15" s="111" t="s">
        <v>40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  <c r="P15" s="2"/>
    </row>
    <row r="16" spans="1:16" s="24" customFormat="1" ht="18" customHeight="1" x14ac:dyDescent="0.2">
      <c r="A16" s="29" t="s">
        <v>41</v>
      </c>
      <c r="B16" s="30"/>
      <c r="C16" s="20" t="s">
        <v>42</v>
      </c>
      <c r="D16" s="31">
        <f>[1]Бюджет!D16+[1]Контракт!D16</f>
        <v>3</v>
      </c>
      <c r="E16" s="31">
        <f>[1]Бюджет!E16+[1]Контракт!E16</f>
        <v>0</v>
      </c>
      <c r="F16" s="31">
        <f>[1]Бюджет!F16+[1]Контракт!F16</f>
        <v>0</v>
      </c>
      <c r="G16" s="31">
        <f>[1]Бюджет!G16+[1]Контракт!G16</f>
        <v>0</v>
      </c>
      <c r="H16" s="32">
        <f>[1]Бюджет!H16+[1]Контракт!H16</f>
        <v>3</v>
      </c>
      <c r="I16" s="31">
        <f>[1]Бюджет!I16+[1]Контракт!I16</f>
        <v>0</v>
      </c>
      <c r="J16" s="31">
        <f>[1]Бюджет!J16+[1]Контракт!J16</f>
        <v>0</v>
      </c>
      <c r="K16" s="31">
        <f>[1]Бюджет!K16+[1]Контракт!K16</f>
        <v>0</v>
      </c>
      <c r="L16" s="31">
        <f>[1]Бюджет!L16+[1]Контракт!L16</f>
        <v>0</v>
      </c>
      <c r="M16" s="32">
        <f>[1]Бюджет!M16+[1]Контракт!M16</f>
        <v>0</v>
      </c>
      <c r="N16" s="32">
        <f>[1]Бюджет!N16+[1]Контракт!N16</f>
        <v>3</v>
      </c>
    </row>
    <row r="17" spans="1:16" s="1" customFormat="1" ht="18" customHeight="1" x14ac:dyDescent="0.25">
      <c r="A17" s="33" t="s">
        <v>43</v>
      </c>
      <c r="B17" s="15" t="s">
        <v>44</v>
      </c>
      <c r="C17" s="15" t="s">
        <v>45</v>
      </c>
      <c r="D17" s="31">
        <f>[1]Бюджет!D17+[1]Контракт!D17</f>
        <v>4</v>
      </c>
      <c r="E17" s="31">
        <f>[1]Бюджет!E17+[1]Контракт!E17</f>
        <v>2</v>
      </c>
      <c r="F17" s="31">
        <f>[1]Бюджет!F17+[1]Контракт!F17</f>
        <v>1</v>
      </c>
      <c r="G17" s="31">
        <f>[1]Бюджет!G17+[1]Контракт!G17</f>
        <v>6</v>
      </c>
      <c r="H17" s="34">
        <f>[1]Бюджет!H17+[1]Контракт!H17</f>
        <v>13</v>
      </c>
      <c r="I17" s="31">
        <f>[1]Бюджет!I17+[1]Контракт!I17</f>
        <v>3</v>
      </c>
      <c r="J17" s="31">
        <f>[1]Бюджет!J17+[1]Контракт!J17</f>
        <v>0</v>
      </c>
      <c r="K17" s="31">
        <f>[1]Бюджет!K17+[1]Контракт!K17</f>
        <v>0</v>
      </c>
      <c r="L17" s="31">
        <f>[1]Бюджет!L17+[1]Контракт!L17</f>
        <v>0</v>
      </c>
      <c r="M17" s="34">
        <f>[1]Бюджет!M17+[1]Контракт!M17</f>
        <v>3</v>
      </c>
      <c r="N17" s="34">
        <f>[1]Бюджет!N17+[1]Контракт!N17</f>
        <v>16</v>
      </c>
      <c r="P17" s="2"/>
    </row>
    <row r="18" spans="1:16" s="1" customFormat="1" ht="31.5" customHeight="1" x14ac:dyDescent="0.25">
      <c r="A18" s="29" t="s">
        <v>46</v>
      </c>
      <c r="B18" s="20" t="s">
        <v>47</v>
      </c>
      <c r="C18" s="101" t="s">
        <v>48</v>
      </c>
      <c r="D18" s="31">
        <f>[1]Бюджет!D18+[1]Контракт!D18</f>
        <v>6</v>
      </c>
      <c r="E18" s="31">
        <f>[1]Бюджет!E18+[1]Контракт!E18</f>
        <v>0</v>
      </c>
      <c r="F18" s="31">
        <f>[1]Бюджет!F18+[1]Контракт!F18</f>
        <v>12</v>
      </c>
      <c r="G18" s="31">
        <f>[1]Бюджет!G18+[1]Контракт!G18</f>
        <v>3</v>
      </c>
      <c r="H18" s="34">
        <f>[1]Бюджет!H18+[1]Контракт!H18</f>
        <v>21</v>
      </c>
      <c r="I18" s="31">
        <f>[1]Бюджет!I18+[1]Контракт!I18</f>
        <v>1</v>
      </c>
      <c r="J18" s="31">
        <f>[1]Бюджет!J18+[1]Контракт!J18</f>
        <v>0</v>
      </c>
      <c r="K18" s="31">
        <f>[1]Бюджет!K18+[1]Контракт!K18</f>
        <v>0</v>
      </c>
      <c r="L18" s="31">
        <f>[1]Бюджет!L18+[1]Контракт!L18</f>
        <v>0</v>
      </c>
      <c r="M18" s="34">
        <f>[1]Бюджет!M18+[1]Контракт!M18</f>
        <v>1</v>
      </c>
      <c r="N18" s="34">
        <f>[1]Бюджет!N18+[1]Контракт!N18</f>
        <v>22</v>
      </c>
      <c r="P18" s="2"/>
    </row>
    <row r="19" spans="1:16" s="24" customFormat="1" ht="24" customHeight="1" x14ac:dyDescent="0.2">
      <c r="A19" s="35" t="s">
        <v>46</v>
      </c>
      <c r="B19" s="36"/>
      <c r="C19" s="106"/>
      <c r="D19" s="37">
        <f>[1]Бюджет!D19+[1]Контракт!D19</f>
        <v>6</v>
      </c>
      <c r="E19" s="37">
        <f>[1]Бюджет!E19+[1]Контракт!E19</f>
        <v>0</v>
      </c>
      <c r="F19" s="37">
        <f>[1]Бюджет!F19+[1]Контракт!F19</f>
        <v>12</v>
      </c>
      <c r="G19" s="37">
        <f>[1]Бюджет!G19+[1]Контракт!G19</f>
        <v>3</v>
      </c>
      <c r="H19" s="37">
        <f>[1]Бюджет!H19+[1]Контракт!H19</f>
        <v>21</v>
      </c>
      <c r="I19" s="37">
        <f>[1]Бюджет!I19+[1]Контракт!I19</f>
        <v>1</v>
      </c>
      <c r="J19" s="37">
        <f>[1]Бюджет!J19+[1]Контракт!J19</f>
        <v>0</v>
      </c>
      <c r="K19" s="37">
        <f>[1]Бюджет!K19+[1]Контракт!K19</f>
        <v>0</v>
      </c>
      <c r="L19" s="37">
        <f>[1]Бюджет!L19+[1]Контракт!L19</f>
        <v>0</v>
      </c>
      <c r="M19" s="37">
        <f>[1]Бюджет!M19+[1]Контракт!M19</f>
        <v>1</v>
      </c>
      <c r="N19" s="37">
        <f>[1]Бюджет!N19+[1]Контракт!N19</f>
        <v>22</v>
      </c>
    </row>
    <row r="20" spans="1:16" s="24" customFormat="1" ht="27.75" customHeight="1" x14ac:dyDescent="0.2">
      <c r="A20" s="35" t="s">
        <v>49</v>
      </c>
      <c r="B20" s="36"/>
      <c r="C20" s="102"/>
      <c r="D20" s="37">
        <f>[1]Бюджет!D20+[1]Контракт!D20</f>
        <v>0</v>
      </c>
      <c r="E20" s="37">
        <f>[1]Бюджет!E20+[1]Контракт!E20</f>
        <v>0</v>
      </c>
      <c r="F20" s="37">
        <f>[1]Бюджет!F20+[1]Контракт!F20</f>
        <v>0</v>
      </c>
      <c r="G20" s="37">
        <f>[1]Бюджет!G20+[1]Контракт!G20</f>
        <v>0</v>
      </c>
      <c r="H20" s="37">
        <f>[1]Бюджет!H20+[1]Контракт!H20</f>
        <v>0</v>
      </c>
      <c r="I20" s="37">
        <f>[1]Бюджет!I20+[1]Контракт!I20</f>
        <v>0</v>
      </c>
      <c r="J20" s="37">
        <f>[1]Бюджет!J20+[1]Контракт!J20</f>
        <v>0</v>
      </c>
      <c r="K20" s="37">
        <f>[1]Бюджет!K20+[1]Контракт!K20</f>
        <v>0</v>
      </c>
      <c r="L20" s="37">
        <f>[1]Бюджет!L20+[1]Контракт!L20</f>
        <v>0</v>
      </c>
      <c r="M20" s="37">
        <f>[1]Бюджет!M20+[1]Контракт!M20</f>
        <v>0</v>
      </c>
      <c r="N20" s="37">
        <f>[1]Бюджет!N20+[1]Контракт!N20</f>
        <v>0</v>
      </c>
    </row>
    <row r="21" spans="1:16" s="1" customFormat="1" ht="18" customHeight="1" x14ac:dyDescent="0.25">
      <c r="A21" s="38" t="s">
        <v>50</v>
      </c>
      <c r="B21" s="20" t="s">
        <v>51</v>
      </c>
      <c r="C21" s="101" t="s">
        <v>52</v>
      </c>
      <c r="D21" s="31">
        <f>[1]Бюджет!D21+[1]Контракт!D21</f>
        <v>16</v>
      </c>
      <c r="E21" s="31">
        <f>[1]Бюджет!E21+[1]Контракт!E21</f>
        <v>9</v>
      </c>
      <c r="F21" s="31">
        <f>[1]Бюджет!F21+[1]Контракт!F21</f>
        <v>23</v>
      </c>
      <c r="G21" s="31">
        <f>[1]Бюджет!G21+[1]Контракт!G21</f>
        <v>20</v>
      </c>
      <c r="H21" s="34">
        <f>[1]Бюджет!H21+[1]Контракт!H21</f>
        <v>68</v>
      </c>
      <c r="I21" s="31">
        <f>[1]Бюджет!I21+[1]Контракт!I21</f>
        <v>2</v>
      </c>
      <c r="J21" s="31">
        <f>[1]Бюджет!J21+[1]Контракт!J21</f>
        <v>0</v>
      </c>
      <c r="K21" s="31">
        <f>[1]Бюджет!K21+[1]Контракт!K21</f>
        <v>0</v>
      </c>
      <c r="L21" s="31">
        <f>[1]Бюджет!L21+[1]Контракт!L21</f>
        <v>0</v>
      </c>
      <c r="M21" s="34">
        <f>[1]Бюджет!M21+[1]Контракт!M21</f>
        <v>2</v>
      </c>
      <c r="N21" s="34">
        <f>[1]Бюджет!N21+[1]Контракт!N21</f>
        <v>70</v>
      </c>
      <c r="P21" s="2"/>
    </row>
    <row r="22" spans="1:16" s="24" customFormat="1" ht="18" customHeight="1" x14ac:dyDescent="0.2">
      <c r="A22" s="39" t="s">
        <v>50</v>
      </c>
      <c r="B22" s="36"/>
      <c r="C22" s="106"/>
      <c r="D22" s="37">
        <f>[1]Бюджет!D22+[1]Контракт!D22</f>
        <v>16</v>
      </c>
      <c r="E22" s="37">
        <f>[1]Бюджет!E22+[1]Контракт!E22</f>
        <v>9</v>
      </c>
      <c r="F22" s="37">
        <f>[1]Бюджет!F22+[1]Контракт!F22</f>
        <v>23</v>
      </c>
      <c r="G22" s="37">
        <f>[1]Бюджет!G22+[1]Контракт!G22</f>
        <v>20</v>
      </c>
      <c r="H22" s="37">
        <f>[1]Бюджет!H22+[1]Контракт!H22</f>
        <v>68</v>
      </c>
      <c r="I22" s="37">
        <f>[1]Бюджет!I22+[1]Контракт!I22</f>
        <v>0</v>
      </c>
      <c r="J22" s="37">
        <f>[1]Бюджет!J22+[1]Контракт!J22</f>
        <v>0</v>
      </c>
      <c r="K22" s="37">
        <f>[1]Бюджет!K22+[1]Контракт!K22</f>
        <v>0</v>
      </c>
      <c r="L22" s="37">
        <f>[1]Бюджет!L22+[1]Контракт!L22</f>
        <v>0</v>
      </c>
      <c r="M22" s="37">
        <f>[1]Бюджет!M22+[1]Контракт!M22</f>
        <v>0</v>
      </c>
      <c r="N22" s="37">
        <f>[1]Бюджет!N22+[1]Контракт!N22</f>
        <v>68</v>
      </c>
    </row>
    <row r="23" spans="1:16" s="24" customFormat="1" ht="20.25" customHeight="1" x14ac:dyDescent="0.2">
      <c r="A23" s="35" t="s">
        <v>53</v>
      </c>
      <c r="B23" s="36"/>
      <c r="C23" s="106"/>
      <c r="D23" s="37">
        <f>[1]Бюджет!D23+[1]Контракт!D23</f>
        <v>0</v>
      </c>
      <c r="E23" s="37">
        <f>[1]Бюджет!E23+[1]Контракт!E23</f>
        <v>0</v>
      </c>
      <c r="F23" s="37">
        <f>[1]Бюджет!F23+[1]Контракт!F23</f>
        <v>0</v>
      </c>
      <c r="G23" s="37">
        <f>[1]Бюджет!G23+[1]Контракт!G23</f>
        <v>0</v>
      </c>
      <c r="H23" s="37">
        <f>[1]Бюджет!H23+[1]Контракт!H23</f>
        <v>0</v>
      </c>
      <c r="I23" s="37">
        <f>[1]Бюджет!I23+[1]Контракт!I23</f>
        <v>0</v>
      </c>
      <c r="J23" s="37">
        <f>[1]Бюджет!J23+[1]Контракт!J23</f>
        <v>0</v>
      </c>
      <c r="K23" s="37">
        <f>[1]Бюджет!K23+[1]Контракт!K23</f>
        <v>0</v>
      </c>
      <c r="L23" s="37">
        <f>[1]Бюджет!L23+[1]Контракт!L23</f>
        <v>0</v>
      </c>
      <c r="M23" s="37">
        <f>[1]Бюджет!M23+[1]Контракт!M23</f>
        <v>0</v>
      </c>
      <c r="N23" s="37">
        <f>[1]Бюджет!N23+[1]Контракт!N23</f>
        <v>0</v>
      </c>
    </row>
    <row r="24" spans="1:16" s="24" customFormat="1" ht="21.75" customHeight="1" x14ac:dyDescent="0.2">
      <c r="A24" s="35" t="s">
        <v>54</v>
      </c>
      <c r="B24" s="36"/>
      <c r="C24" s="106"/>
      <c r="D24" s="37">
        <f>[1]Бюджет!D24+[1]Контракт!D24</f>
        <v>0</v>
      </c>
      <c r="E24" s="37">
        <f>[1]Бюджет!E24+[1]Контракт!E24</f>
        <v>0</v>
      </c>
      <c r="F24" s="37">
        <f>[1]Бюджет!F24+[1]Контракт!F24</f>
        <v>0</v>
      </c>
      <c r="G24" s="37">
        <f>[1]Бюджет!G24+[1]Контракт!G24</f>
        <v>0</v>
      </c>
      <c r="H24" s="37">
        <f>[1]Бюджет!H24+[1]Контракт!H24</f>
        <v>0</v>
      </c>
      <c r="I24" s="37">
        <f>[1]Бюджет!I24+[1]Контракт!I24</f>
        <v>2</v>
      </c>
      <c r="J24" s="37">
        <f>[1]Бюджет!J24+[1]Контракт!J24</f>
        <v>0</v>
      </c>
      <c r="K24" s="37">
        <f>[1]Бюджет!K24+[1]Контракт!K24</f>
        <v>0</v>
      </c>
      <c r="L24" s="37">
        <f>[1]Бюджет!L24+[1]Контракт!L24</f>
        <v>0</v>
      </c>
      <c r="M24" s="37">
        <f>[1]Бюджет!M24+[1]Контракт!M24</f>
        <v>2</v>
      </c>
      <c r="N24" s="37">
        <f>[1]Бюджет!N24+[1]Контракт!N24</f>
        <v>2</v>
      </c>
    </row>
    <row r="25" spans="1:16" s="24" customFormat="1" ht="18.75" customHeight="1" x14ac:dyDescent="0.2">
      <c r="A25" s="35" t="s">
        <v>55</v>
      </c>
      <c r="B25" s="36"/>
      <c r="C25" s="106"/>
      <c r="D25" s="37">
        <f>[1]Бюджет!D25+[1]Контракт!D25</f>
        <v>0</v>
      </c>
      <c r="E25" s="37">
        <f>[1]Бюджет!E25+[1]Контракт!E25</f>
        <v>0</v>
      </c>
      <c r="F25" s="37">
        <f>[1]Бюджет!F25+[1]Контракт!F25</f>
        <v>0</v>
      </c>
      <c r="G25" s="37">
        <f>[1]Бюджет!G25+[1]Контракт!G25</f>
        <v>0</v>
      </c>
      <c r="H25" s="37">
        <f>[1]Бюджет!H25+[1]Контракт!H25</f>
        <v>0</v>
      </c>
      <c r="I25" s="37">
        <f>[1]Бюджет!I25+[1]Контракт!I25</f>
        <v>0</v>
      </c>
      <c r="J25" s="37">
        <f>[1]Бюджет!J25+[1]Контракт!J25</f>
        <v>0</v>
      </c>
      <c r="K25" s="37">
        <f>[1]Бюджет!K25+[1]Контракт!K25</f>
        <v>0</v>
      </c>
      <c r="L25" s="37">
        <f>[1]Бюджет!L25+[1]Контракт!L25</f>
        <v>0</v>
      </c>
      <c r="M25" s="37">
        <f>[1]Бюджет!M25+[1]Контракт!M25</f>
        <v>0</v>
      </c>
      <c r="N25" s="37">
        <f>[1]Бюджет!N25+[1]Контракт!N25</f>
        <v>0</v>
      </c>
    </row>
    <row r="26" spans="1:16" s="24" customFormat="1" ht="17.25" customHeight="1" x14ac:dyDescent="0.2">
      <c r="A26" s="35" t="s">
        <v>56</v>
      </c>
      <c r="B26" s="36"/>
      <c r="C26" s="106"/>
      <c r="D26" s="37">
        <f>[1]Бюджет!D26+[1]Контракт!D26</f>
        <v>0</v>
      </c>
      <c r="E26" s="37">
        <f>[1]Бюджет!E26+[1]Контракт!E26</f>
        <v>0</v>
      </c>
      <c r="F26" s="37">
        <f>[1]Бюджет!F26+[1]Контракт!F26</f>
        <v>0</v>
      </c>
      <c r="G26" s="37">
        <f>[1]Бюджет!G26+[1]Контракт!G26</f>
        <v>0</v>
      </c>
      <c r="H26" s="37">
        <f>[1]Бюджет!H26+[1]Контракт!H26</f>
        <v>0</v>
      </c>
      <c r="I26" s="37">
        <f>[1]Бюджет!I26+[1]Контракт!I26</f>
        <v>0</v>
      </c>
      <c r="J26" s="37">
        <f>[1]Бюджет!J26+[1]Контракт!J26</f>
        <v>0</v>
      </c>
      <c r="K26" s="37">
        <f>[1]Бюджет!K26+[1]Контракт!K26</f>
        <v>0</v>
      </c>
      <c r="L26" s="37">
        <f>[1]Бюджет!L26+[1]Контракт!L26</f>
        <v>0</v>
      </c>
      <c r="M26" s="37">
        <f>[1]Бюджет!M26+[1]Контракт!M26</f>
        <v>0</v>
      </c>
      <c r="N26" s="37">
        <f>[1]Бюджет!N26+[1]Контракт!N26</f>
        <v>0</v>
      </c>
    </row>
    <row r="27" spans="1:16" s="24" customFormat="1" ht="19.5" customHeight="1" x14ac:dyDescent="0.2">
      <c r="A27" s="35" t="s">
        <v>57</v>
      </c>
      <c r="B27" s="36"/>
      <c r="C27" s="106"/>
      <c r="D27" s="37">
        <f>[1]Бюджет!D27+[1]Контракт!D27</f>
        <v>0</v>
      </c>
      <c r="E27" s="37">
        <f>[1]Бюджет!E27+[1]Контракт!E27</f>
        <v>0</v>
      </c>
      <c r="F27" s="37">
        <f>[1]Бюджет!F27+[1]Контракт!F27</f>
        <v>0</v>
      </c>
      <c r="G27" s="37">
        <f>[1]Бюджет!G27+[1]Контракт!G27</f>
        <v>0</v>
      </c>
      <c r="H27" s="37">
        <f>[1]Бюджет!H27+[1]Контракт!H27</f>
        <v>0</v>
      </c>
      <c r="I27" s="37">
        <f>[1]Бюджет!I27+[1]Контракт!I27</f>
        <v>0</v>
      </c>
      <c r="J27" s="37">
        <f>[1]Бюджет!J27+[1]Контракт!J27</f>
        <v>0</v>
      </c>
      <c r="K27" s="37">
        <f>[1]Бюджет!K27+[1]Контракт!K27</f>
        <v>0</v>
      </c>
      <c r="L27" s="37">
        <f>[1]Бюджет!L27+[1]Контракт!L27</f>
        <v>0</v>
      </c>
      <c r="M27" s="37">
        <f>[1]Бюджет!M27+[1]Контракт!M27</f>
        <v>0</v>
      </c>
      <c r="N27" s="37">
        <f>[1]Бюджет!N27+[1]Контракт!N27</f>
        <v>0</v>
      </c>
    </row>
    <row r="28" spans="1:16" s="24" customFormat="1" ht="33.75" customHeight="1" x14ac:dyDescent="0.3">
      <c r="A28" s="40" t="s">
        <v>58</v>
      </c>
      <c r="B28" s="20" t="s">
        <v>59</v>
      </c>
      <c r="C28" s="102"/>
      <c r="D28" s="31">
        <f>[1]Бюджет!D28+[1]Контракт!D28</f>
        <v>16</v>
      </c>
      <c r="E28" s="31">
        <f>[1]Бюджет!E28+[1]Контракт!E28</f>
        <v>5</v>
      </c>
      <c r="F28" s="41">
        <f>[1]Бюджет!F28+[1]Контракт!F28</f>
        <v>9</v>
      </c>
      <c r="G28" s="31">
        <f>[1]Бюджет!G28+[1]Контракт!G28</f>
        <v>20</v>
      </c>
      <c r="H28" s="34">
        <f>[1]Бюджет!H28+[1]Контракт!H28</f>
        <v>50</v>
      </c>
      <c r="I28" s="31">
        <f>[1]Бюджет!I28+[1]Контракт!I28</f>
        <v>10</v>
      </c>
      <c r="J28" s="31">
        <f>[1]Бюджет!J28+[1]Контракт!J28</f>
        <v>0</v>
      </c>
      <c r="K28" s="31">
        <f>[1]Бюджет!K28+[1]Контракт!K28</f>
        <v>0</v>
      </c>
      <c r="L28" s="31">
        <f>[1]Бюджет!L28+[1]Контракт!L28</f>
        <v>0</v>
      </c>
      <c r="M28" s="34">
        <f>[1]Бюджет!M28+[1]Контракт!M28</f>
        <v>10</v>
      </c>
      <c r="N28" s="34">
        <f>[1]Бюджет!N28+[1]Контракт!N28</f>
        <v>60</v>
      </c>
      <c r="P28" s="42"/>
    </row>
    <row r="29" spans="1:16" s="1" customFormat="1" ht="18" customHeight="1" x14ac:dyDescent="0.25">
      <c r="A29" s="38" t="s">
        <v>60</v>
      </c>
      <c r="B29" s="20" t="s">
        <v>61</v>
      </c>
      <c r="C29" s="20" t="s">
        <v>62</v>
      </c>
      <c r="D29" s="31">
        <f>[1]Бюджет!D29+[1]Контракт!D29</f>
        <v>11</v>
      </c>
      <c r="E29" s="31">
        <f>[1]Бюджет!E29+[1]Контракт!E29</f>
        <v>2</v>
      </c>
      <c r="F29" s="31">
        <f>[1]Бюджет!F29+[1]Контракт!F29</f>
        <v>16</v>
      </c>
      <c r="G29" s="31">
        <f>[1]Бюджет!G29+[1]Контракт!G29</f>
        <v>13</v>
      </c>
      <c r="H29" s="34">
        <f>[1]Бюджет!H29+[1]Контракт!H29</f>
        <v>42</v>
      </c>
      <c r="I29" s="31">
        <f>[1]Бюджет!I29+[1]Контракт!I29</f>
        <v>14</v>
      </c>
      <c r="J29" s="31">
        <f>[1]Бюджет!J29+[1]Контракт!J29</f>
        <v>0</v>
      </c>
      <c r="K29" s="31">
        <f>[1]Бюджет!K29+[1]Контракт!K29</f>
        <v>0</v>
      </c>
      <c r="L29" s="31">
        <f>[1]Бюджет!L29+[1]Контракт!L29</f>
        <v>0</v>
      </c>
      <c r="M29" s="34">
        <f>[1]Бюджет!M29+[1]Контракт!M29</f>
        <v>14</v>
      </c>
      <c r="N29" s="34">
        <f>[1]Бюджет!N29+[1]Контракт!N29</f>
        <v>56</v>
      </c>
      <c r="P29" s="2"/>
    </row>
    <row r="30" spans="1:16" s="1" customFormat="1" ht="18" customHeight="1" x14ac:dyDescent="0.25">
      <c r="A30" s="26" t="s">
        <v>63</v>
      </c>
      <c r="B30" s="43"/>
      <c r="C30" s="44"/>
      <c r="D30" s="45">
        <f>[1]Бюджет!D30+[1]Контракт!D30</f>
        <v>56</v>
      </c>
      <c r="E30" s="45">
        <f>[1]Бюджет!E30+[1]Контракт!E30</f>
        <v>18</v>
      </c>
      <c r="F30" s="45">
        <f>[1]Бюджет!F30+[1]Контракт!F30</f>
        <v>61</v>
      </c>
      <c r="G30" s="45">
        <f>[1]Бюджет!G30+[1]Контракт!G30</f>
        <v>62</v>
      </c>
      <c r="H30" s="45">
        <f>[1]Бюджет!H30+[1]Контракт!H30</f>
        <v>197</v>
      </c>
      <c r="I30" s="45">
        <f>[1]Бюджет!I30+[1]Контракт!I30</f>
        <v>30</v>
      </c>
      <c r="J30" s="45">
        <f>[1]Бюджет!J30+[1]Контракт!J30</f>
        <v>0</v>
      </c>
      <c r="K30" s="45">
        <f>[1]Бюджет!K30+[1]Контракт!K30</f>
        <v>0</v>
      </c>
      <c r="L30" s="45">
        <f>[1]Бюджет!L30+[1]Контракт!L30</f>
        <v>0</v>
      </c>
      <c r="M30" s="45">
        <f>[1]Бюджет!M30+[1]Контракт!M30</f>
        <v>30</v>
      </c>
      <c r="N30" s="45">
        <f>[1]Бюджет!N30+[1]Контракт!N30</f>
        <v>227</v>
      </c>
      <c r="P30" s="2"/>
    </row>
    <row r="31" spans="1:16" s="1" customFormat="1" ht="20.25" customHeight="1" x14ac:dyDescent="0.25">
      <c r="A31" s="110" t="s">
        <v>64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2"/>
      <c r="P31" s="2"/>
    </row>
    <row r="32" spans="1:16" s="1" customFormat="1" ht="18" customHeight="1" x14ac:dyDescent="0.25">
      <c r="A32" s="19" t="s">
        <v>65</v>
      </c>
      <c r="B32" s="15" t="s">
        <v>66</v>
      </c>
      <c r="C32" s="15" t="s">
        <v>67</v>
      </c>
      <c r="D32" s="16">
        <f>[1]Бюджет!D32+[1]Контракт!D32</f>
        <v>11</v>
      </c>
      <c r="E32" s="16">
        <f>[1]Бюджет!E32+[1]Контракт!E32</f>
        <v>6</v>
      </c>
      <c r="F32" s="16">
        <f>[1]Бюджет!F32+[1]Контракт!F32</f>
        <v>17</v>
      </c>
      <c r="G32" s="16">
        <f>[1]Бюджет!G32+[1]Контракт!G32</f>
        <v>4</v>
      </c>
      <c r="H32" s="17">
        <f>[1]Бюджет!H32+[1]Контракт!H32</f>
        <v>38</v>
      </c>
      <c r="I32" s="16">
        <f>[1]Бюджет!I32+[1]Контракт!I32</f>
        <v>13</v>
      </c>
      <c r="J32" s="16">
        <f>[1]Бюджет!J32+[1]Контракт!J32</f>
        <v>0</v>
      </c>
      <c r="K32" s="16">
        <f>[1]Бюджет!K32+[1]Контракт!K32</f>
        <v>0</v>
      </c>
      <c r="L32" s="16">
        <f>[1]Бюджет!L32+[1]Контракт!L32</f>
        <v>0</v>
      </c>
      <c r="M32" s="17">
        <f>[1]Бюджет!M32+[1]Контракт!M32</f>
        <v>13</v>
      </c>
      <c r="N32" s="17">
        <f>[1]Бюджет!N32+[1]Контракт!N32</f>
        <v>51</v>
      </c>
      <c r="P32" s="2"/>
    </row>
    <row r="33" spans="1:16" s="1" customFormat="1" ht="18" customHeight="1" x14ac:dyDescent="0.25">
      <c r="A33" s="33" t="s">
        <v>68</v>
      </c>
      <c r="B33" s="15" t="s">
        <v>69</v>
      </c>
      <c r="C33" s="15" t="s">
        <v>70</v>
      </c>
      <c r="D33" s="16">
        <f>[1]Бюджет!D33+[1]Контракт!D33</f>
        <v>4</v>
      </c>
      <c r="E33" s="16">
        <f>[1]Бюджет!E33+[1]Контракт!E33</f>
        <v>3</v>
      </c>
      <c r="F33" s="16">
        <f>[1]Бюджет!F33+[1]Контракт!F33</f>
        <v>3</v>
      </c>
      <c r="G33" s="16">
        <f>[1]Бюджет!G33+[1]Контракт!G33</f>
        <v>8</v>
      </c>
      <c r="H33" s="17">
        <f>[1]Бюджет!H33+[1]Контракт!H33</f>
        <v>18</v>
      </c>
      <c r="I33" s="16">
        <f>[1]Бюджет!I33+[1]Контракт!I33</f>
        <v>9</v>
      </c>
      <c r="J33" s="16">
        <f>[1]Бюджет!J33+[1]Контракт!J33</f>
        <v>0</v>
      </c>
      <c r="K33" s="16">
        <f>[1]Бюджет!K33+[1]Контракт!K33</f>
        <v>0</v>
      </c>
      <c r="L33" s="16">
        <f>[1]Бюджет!L33+[1]Контракт!L33</f>
        <v>0</v>
      </c>
      <c r="M33" s="17">
        <f>[1]Бюджет!M33+[1]Контракт!M33</f>
        <v>9</v>
      </c>
      <c r="N33" s="17">
        <f>[1]Бюджет!N33+[1]Контракт!N33</f>
        <v>27</v>
      </c>
      <c r="P33" s="2"/>
    </row>
    <row r="34" spans="1:16" s="1" customFormat="1" ht="18" customHeight="1" x14ac:dyDescent="0.25">
      <c r="A34" s="26" t="s">
        <v>71</v>
      </c>
      <c r="B34" s="43"/>
      <c r="C34" s="43"/>
      <c r="D34" s="28">
        <f>[1]Бюджет!D34+[1]Контракт!D34</f>
        <v>15</v>
      </c>
      <c r="E34" s="28">
        <f>[1]Бюджет!E34+[1]Контракт!E34</f>
        <v>9</v>
      </c>
      <c r="F34" s="28">
        <f>[1]Бюджет!F34+[1]Контракт!F34</f>
        <v>20</v>
      </c>
      <c r="G34" s="28">
        <f>[1]Бюджет!G34+[1]Контракт!G34</f>
        <v>12</v>
      </c>
      <c r="H34" s="28">
        <f>[1]Бюджет!H34+[1]Контракт!H34</f>
        <v>56</v>
      </c>
      <c r="I34" s="28">
        <f>[1]Бюджет!I34+[1]Контракт!I34</f>
        <v>22</v>
      </c>
      <c r="J34" s="28">
        <f>[1]Бюджет!J34+[1]Контракт!J34</f>
        <v>0</v>
      </c>
      <c r="K34" s="28">
        <f>[1]Бюджет!K34+[1]Контракт!K34</f>
        <v>0</v>
      </c>
      <c r="L34" s="28">
        <f>[1]Бюджет!L34+[1]Контракт!L34</f>
        <v>0</v>
      </c>
      <c r="M34" s="28">
        <f>[1]Бюджет!M34+[1]Контракт!M34</f>
        <v>22</v>
      </c>
      <c r="N34" s="28">
        <f>[1]Бюджет!N34+[1]Контракт!N34</f>
        <v>78</v>
      </c>
      <c r="P34" s="2"/>
    </row>
    <row r="35" spans="1:16" s="1" customFormat="1" ht="21.75" customHeight="1" x14ac:dyDescent="0.25">
      <c r="A35" s="110" t="s">
        <v>72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2"/>
      <c r="P35" s="2"/>
    </row>
    <row r="36" spans="1:16" s="1" customFormat="1" ht="18" customHeight="1" x14ac:dyDescent="0.25">
      <c r="A36" s="25" t="s">
        <v>73</v>
      </c>
      <c r="B36" s="15" t="s">
        <v>74</v>
      </c>
      <c r="C36" s="101" t="s">
        <v>75</v>
      </c>
      <c r="D36" s="16">
        <f>[1]Бюджет!D36+[1]Контракт!D36</f>
        <v>3</v>
      </c>
      <c r="E36" s="16">
        <f>[1]Бюджет!E36+[1]Контракт!E36</f>
        <v>0</v>
      </c>
      <c r="F36" s="16">
        <f>[1]Бюджет!F36+[1]Контракт!F36</f>
        <v>4</v>
      </c>
      <c r="G36" s="16">
        <f>[1]Бюджет!G36+[1]Контракт!G36</f>
        <v>3</v>
      </c>
      <c r="H36" s="17">
        <f>[1]Бюджет!H36+[1]Контракт!H36</f>
        <v>10</v>
      </c>
      <c r="I36" s="16">
        <f>[1]Бюджет!I36+[1]Контракт!I36</f>
        <v>0</v>
      </c>
      <c r="J36" s="16">
        <f>[1]Бюджет!J36+[1]Контракт!J36</f>
        <v>0</v>
      </c>
      <c r="K36" s="16">
        <f>[1]Бюджет!K36+[1]Контракт!K36</f>
        <v>0</v>
      </c>
      <c r="L36" s="16">
        <f>[1]Бюджет!L36+[1]Контракт!L36</f>
        <v>0</v>
      </c>
      <c r="M36" s="17">
        <f>[1]Бюджет!M36+[1]Контракт!M36</f>
        <v>0</v>
      </c>
      <c r="N36" s="17">
        <f>[1]Бюджет!N36+[1]Контракт!N36</f>
        <v>10</v>
      </c>
      <c r="P36" s="2"/>
    </row>
    <row r="37" spans="1:16" s="24" customFormat="1" ht="29.25" customHeight="1" x14ac:dyDescent="0.2">
      <c r="A37" s="46" t="s">
        <v>76</v>
      </c>
      <c r="B37" s="22"/>
      <c r="C37" s="106"/>
      <c r="D37" s="23">
        <f>[1]Бюджет!D37+[1]Контракт!D37</f>
        <v>3</v>
      </c>
      <c r="E37" s="23">
        <f>[1]Бюджет!E37+[1]Контракт!E37</f>
        <v>0</v>
      </c>
      <c r="F37" s="23">
        <f>[1]Бюджет!F37+[1]Контракт!F37</f>
        <v>4</v>
      </c>
      <c r="G37" s="23">
        <f>[1]Бюджет!G37+[1]Контракт!G37</f>
        <v>3</v>
      </c>
      <c r="H37" s="23">
        <f>[1]Бюджет!H37+[1]Контракт!H37</f>
        <v>10</v>
      </c>
      <c r="I37" s="23">
        <f>[1]Бюджет!I37+[1]Контракт!I37</f>
        <v>0</v>
      </c>
      <c r="J37" s="23">
        <f>[1]Бюджет!J37+[1]Контракт!J37</f>
        <v>0</v>
      </c>
      <c r="K37" s="23">
        <f>[1]Бюджет!K37+[1]Контракт!K37</f>
        <v>0</v>
      </c>
      <c r="L37" s="23">
        <f>[1]Бюджет!L37+[1]Контракт!L37</f>
        <v>0</v>
      </c>
      <c r="M37" s="23">
        <f>[1]Бюджет!M37+[1]Контракт!M37</f>
        <v>0</v>
      </c>
      <c r="N37" s="23">
        <f>[1]Бюджет!N37+[1]Контракт!N37</f>
        <v>10</v>
      </c>
    </row>
    <row r="38" spans="1:16" s="24" customFormat="1" ht="27.75" customHeight="1" x14ac:dyDescent="0.2">
      <c r="A38" s="46" t="s">
        <v>77</v>
      </c>
      <c r="B38" s="22"/>
      <c r="C38" s="102"/>
      <c r="D38" s="23">
        <f>[1]Бюджет!D38+[1]Контракт!D38</f>
        <v>0</v>
      </c>
      <c r="E38" s="23">
        <f>[1]Бюджет!E38+[1]Контракт!E38</f>
        <v>0</v>
      </c>
      <c r="F38" s="23">
        <f>[1]Бюджет!F38+[1]Контракт!F38</f>
        <v>0</v>
      </c>
      <c r="G38" s="23">
        <f>[1]Бюджет!G38+[1]Контракт!G38</f>
        <v>0</v>
      </c>
      <c r="H38" s="23">
        <f>[1]Бюджет!H38+[1]Контракт!H38</f>
        <v>0</v>
      </c>
      <c r="I38" s="23">
        <f>[1]Бюджет!I38+[1]Контракт!I38</f>
        <v>0</v>
      </c>
      <c r="J38" s="23">
        <f>[1]Бюджет!J38+[1]Контракт!J38</f>
        <v>0</v>
      </c>
      <c r="K38" s="23">
        <f>[1]Бюджет!K38+[1]Контракт!K38</f>
        <v>0</v>
      </c>
      <c r="L38" s="23">
        <f>[1]Бюджет!L38+[1]Контракт!L38</f>
        <v>0</v>
      </c>
      <c r="M38" s="23">
        <f>[1]Бюджет!M38+[1]Контракт!M38</f>
        <v>0</v>
      </c>
      <c r="N38" s="23">
        <f>[1]Бюджет!N38+[1]Контракт!N38</f>
        <v>0</v>
      </c>
    </row>
    <row r="39" spans="1:16" s="18" customFormat="1" ht="18" customHeight="1" x14ac:dyDescent="0.25">
      <c r="A39" s="47" t="s">
        <v>78</v>
      </c>
      <c r="B39" s="48" t="s">
        <v>79</v>
      </c>
      <c r="C39" s="103" t="s">
        <v>80</v>
      </c>
      <c r="D39" s="16">
        <f>[1]Бюджет!D39+[1]Контракт!D39</f>
        <v>3</v>
      </c>
      <c r="E39" s="16">
        <f>[1]Бюджет!E39+[1]Контракт!E39</f>
        <v>3</v>
      </c>
      <c r="F39" s="16">
        <f>[1]Бюджет!F39+[1]Контракт!F39</f>
        <v>2</v>
      </c>
      <c r="G39" s="16">
        <f>[1]Бюджет!G39+[1]Контракт!G39</f>
        <v>3</v>
      </c>
      <c r="H39" s="17">
        <f>[1]Бюджет!H39+[1]Контракт!H39</f>
        <v>11</v>
      </c>
      <c r="I39" s="16">
        <f>[1]Бюджет!I39+[1]Контракт!I39</f>
        <v>0</v>
      </c>
      <c r="J39" s="16">
        <f>[1]Бюджет!J39+[1]Контракт!J39</f>
        <v>0</v>
      </c>
      <c r="K39" s="16">
        <f>[1]Бюджет!K39+[1]Контракт!K39</f>
        <v>0</v>
      </c>
      <c r="L39" s="16">
        <f>[1]Бюджет!L39+[1]Контракт!L39</f>
        <v>0</v>
      </c>
      <c r="M39" s="17">
        <f>[1]Бюджет!M39+[1]Контракт!M39</f>
        <v>0</v>
      </c>
      <c r="N39" s="17">
        <f>[1]Бюджет!N39+[1]Контракт!N39</f>
        <v>11</v>
      </c>
      <c r="P39" s="2"/>
    </row>
    <row r="40" spans="1:16" s="24" customFormat="1" ht="30" customHeight="1" x14ac:dyDescent="0.2">
      <c r="A40" s="50" t="s">
        <v>81</v>
      </c>
      <c r="B40" s="51"/>
      <c r="C40" s="104"/>
      <c r="D40" s="23">
        <f>[1]Бюджет!D40+[1]Контракт!D40</f>
        <v>3</v>
      </c>
      <c r="E40" s="23">
        <f>[1]Бюджет!E40+[1]Контракт!E40</f>
        <v>3</v>
      </c>
      <c r="F40" s="23">
        <f>[1]Бюджет!F40+[1]Контракт!F40</f>
        <v>2</v>
      </c>
      <c r="G40" s="23">
        <f>[1]Бюджет!G40+[1]Контракт!G40</f>
        <v>3</v>
      </c>
      <c r="H40" s="23">
        <f>[1]Бюджет!H40+[1]Контракт!H40</f>
        <v>11</v>
      </c>
      <c r="I40" s="23">
        <f>[1]Бюджет!I40+[1]Контракт!I40</f>
        <v>0</v>
      </c>
      <c r="J40" s="23">
        <f>[1]Бюджет!J40+[1]Контракт!J40</f>
        <v>0</v>
      </c>
      <c r="K40" s="23">
        <f>[1]Бюджет!K40+[1]Контракт!K40</f>
        <v>0</v>
      </c>
      <c r="L40" s="23">
        <f>[1]Бюджет!L40+[1]Контракт!L40</f>
        <v>0</v>
      </c>
      <c r="M40" s="23">
        <f>[1]Бюджет!M40+[1]Контракт!M40</f>
        <v>0</v>
      </c>
      <c r="N40" s="23">
        <f>[1]Бюджет!N40+[1]Контракт!N40</f>
        <v>11</v>
      </c>
    </row>
    <row r="41" spans="1:16" s="24" customFormat="1" ht="18" customHeight="1" x14ac:dyDescent="0.2">
      <c r="A41" s="50" t="s">
        <v>82</v>
      </c>
      <c r="B41" s="51"/>
      <c r="C41" s="105"/>
      <c r="D41" s="23">
        <f>[1]Бюджет!D41+[1]Контракт!D41</f>
        <v>0</v>
      </c>
      <c r="E41" s="23">
        <f>[1]Бюджет!E41+[1]Контракт!E41</f>
        <v>0</v>
      </c>
      <c r="F41" s="23">
        <f>[1]Бюджет!F41+[1]Контракт!F41</f>
        <v>0</v>
      </c>
      <c r="G41" s="23">
        <f>[1]Бюджет!G41+[1]Контракт!G41</f>
        <v>0</v>
      </c>
      <c r="H41" s="23">
        <f>[1]Бюджет!H41+[1]Контракт!H41</f>
        <v>0</v>
      </c>
      <c r="I41" s="23">
        <f>[1]Бюджет!I41+[1]Контракт!I41</f>
        <v>0</v>
      </c>
      <c r="J41" s="23">
        <f>[1]Бюджет!J41+[1]Контракт!J41</f>
        <v>0</v>
      </c>
      <c r="K41" s="23">
        <f>[1]Бюджет!K41+[1]Контракт!K41</f>
        <v>0</v>
      </c>
      <c r="L41" s="23">
        <f>[1]Бюджет!L41+[1]Контракт!L41</f>
        <v>0</v>
      </c>
      <c r="M41" s="23">
        <f>[1]Бюджет!M41+[1]Контракт!M41</f>
        <v>0</v>
      </c>
      <c r="N41" s="23">
        <f>[1]Бюджет!N41+[1]Контракт!N41</f>
        <v>0</v>
      </c>
    </row>
    <row r="42" spans="1:16" s="1" customFormat="1" ht="18" customHeight="1" x14ac:dyDescent="0.25">
      <c r="A42" s="25" t="s">
        <v>83</v>
      </c>
      <c r="B42" s="15" t="s">
        <v>84</v>
      </c>
      <c r="C42" s="101" t="s">
        <v>85</v>
      </c>
      <c r="D42" s="16">
        <f>[1]Бюджет!D42+[1]Контракт!D42</f>
        <v>17</v>
      </c>
      <c r="E42" s="16">
        <f>[1]Бюджет!E42+[1]Контракт!E42</f>
        <v>4</v>
      </c>
      <c r="F42" s="16">
        <f>[1]Бюджет!F42+[1]Контракт!F42</f>
        <v>12</v>
      </c>
      <c r="G42" s="16">
        <f>[1]Бюджет!G42+[1]Контракт!G42</f>
        <v>9</v>
      </c>
      <c r="H42" s="16">
        <f>[1]Бюджет!H42+[1]Контракт!H42</f>
        <v>42</v>
      </c>
      <c r="I42" s="16">
        <f>[1]Бюджет!I42+[1]Контракт!I42</f>
        <v>6</v>
      </c>
      <c r="J42" s="16">
        <f>[1]Бюджет!J42+[1]Контракт!J42</f>
        <v>0</v>
      </c>
      <c r="K42" s="16">
        <f>[1]Бюджет!K42+[1]Контракт!K42</f>
        <v>0</v>
      </c>
      <c r="L42" s="16">
        <f>[1]Бюджет!L42+[1]Контракт!L42</f>
        <v>0</v>
      </c>
      <c r="M42" s="17">
        <f>[1]Бюджет!M42+[1]Контракт!M42</f>
        <v>6</v>
      </c>
      <c r="N42" s="17">
        <f>[1]Бюджет!N42+[1]Контракт!N42</f>
        <v>48</v>
      </c>
      <c r="P42" s="2"/>
    </row>
    <row r="43" spans="1:16" s="1" customFormat="1" ht="18" customHeight="1" x14ac:dyDescent="0.25">
      <c r="A43" s="52" t="s">
        <v>83</v>
      </c>
      <c r="B43" s="15"/>
      <c r="C43" s="106"/>
      <c r="D43" s="23">
        <f>[1]Бюджет!D43+[1]Контракт!D43</f>
        <v>14</v>
      </c>
      <c r="E43" s="23">
        <f>[1]Бюджет!E43+[1]Контракт!E43</f>
        <v>4</v>
      </c>
      <c r="F43" s="23">
        <f>[1]Бюджет!F43+[1]Контракт!F43</f>
        <v>12</v>
      </c>
      <c r="G43" s="23">
        <f>[1]Бюджет!G43+[1]Контракт!G43</f>
        <v>9</v>
      </c>
      <c r="H43" s="23">
        <f>[1]Бюджет!H43+[1]Контракт!H43</f>
        <v>39</v>
      </c>
      <c r="I43" s="23">
        <f>[1]Бюджет!I43+[1]Контракт!I43</f>
        <v>1</v>
      </c>
      <c r="J43" s="23">
        <f>[1]Бюджет!J43+[1]Контракт!J43</f>
        <v>0</v>
      </c>
      <c r="K43" s="23">
        <f>[1]Бюджет!K43+[1]Контракт!K43</f>
        <v>0</v>
      </c>
      <c r="L43" s="23">
        <f>[1]Бюджет!L43+[1]Контракт!L43</f>
        <v>0</v>
      </c>
      <c r="M43" s="23">
        <f>[1]Бюджет!M43+[1]Контракт!M43</f>
        <v>1</v>
      </c>
      <c r="N43" s="23">
        <f>[1]Бюджет!N43+[1]Контракт!N43</f>
        <v>40</v>
      </c>
      <c r="P43" s="2"/>
    </row>
    <row r="44" spans="1:16" s="1" customFormat="1" ht="18" customHeight="1" x14ac:dyDescent="0.25">
      <c r="A44" s="52" t="s">
        <v>86</v>
      </c>
      <c r="B44" s="15"/>
      <c r="C44" s="106"/>
      <c r="D44" s="23">
        <f>[1]Бюджет!D44+[1]Контракт!D44</f>
        <v>0</v>
      </c>
      <c r="E44" s="23">
        <f>[1]Бюджет!E44+[1]Контракт!E44</f>
        <v>0</v>
      </c>
      <c r="F44" s="23">
        <f>[1]Бюджет!F44+[1]Контракт!F44</f>
        <v>0</v>
      </c>
      <c r="G44" s="23">
        <f>[1]Бюджет!G44+[1]Контракт!G44</f>
        <v>0</v>
      </c>
      <c r="H44" s="23">
        <f>[1]Бюджет!H44+[1]Контракт!H44</f>
        <v>0</v>
      </c>
      <c r="I44" s="23">
        <f>[1]Бюджет!I44+[1]Контракт!I44</f>
        <v>0</v>
      </c>
      <c r="J44" s="23">
        <f>[1]Бюджет!J44+[1]Контракт!J44</f>
        <v>0</v>
      </c>
      <c r="K44" s="23">
        <f>[1]Бюджет!K44+[1]Контракт!K44</f>
        <v>0</v>
      </c>
      <c r="L44" s="23">
        <f>[1]Бюджет!L44+[1]Контракт!L44</f>
        <v>0</v>
      </c>
      <c r="M44" s="23">
        <f>[1]Бюджет!M44+[1]Контракт!M44</f>
        <v>0</v>
      </c>
      <c r="N44" s="23">
        <f>[1]Бюджет!N44+[1]Контракт!N44</f>
        <v>0</v>
      </c>
      <c r="P44" s="2"/>
    </row>
    <row r="45" spans="1:16" s="1" customFormat="1" ht="18" customHeight="1" x14ac:dyDescent="0.25">
      <c r="A45" s="52" t="s">
        <v>87</v>
      </c>
      <c r="B45" s="15"/>
      <c r="C45" s="102"/>
      <c r="D45" s="23">
        <f>[1]Бюджет!D45+[1]Контракт!D45</f>
        <v>3</v>
      </c>
      <c r="E45" s="23">
        <f>[1]Бюджет!E45+[1]Контракт!E45</f>
        <v>0</v>
      </c>
      <c r="F45" s="23">
        <f>[1]Бюджет!F45+[1]Контракт!F45</f>
        <v>0</v>
      </c>
      <c r="G45" s="23">
        <f>[1]Бюджет!G45+[1]Контракт!G45</f>
        <v>0</v>
      </c>
      <c r="H45" s="23">
        <f>[1]Бюджет!H45+[1]Контракт!H45</f>
        <v>3</v>
      </c>
      <c r="I45" s="23">
        <f>[1]Бюджет!I45+[1]Контракт!I45</f>
        <v>5</v>
      </c>
      <c r="J45" s="23">
        <f>[1]Бюджет!J45+[1]Контракт!J45</f>
        <v>0</v>
      </c>
      <c r="K45" s="23">
        <f>[1]Бюджет!K45+[1]Контракт!K45</f>
        <v>0</v>
      </c>
      <c r="L45" s="23">
        <f>[1]Бюджет!L45+[1]Контракт!L45</f>
        <v>0</v>
      </c>
      <c r="M45" s="23">
        <f>[1]Бюджет!M45+[1]Контракт!M45</f>
        <v>5</v>
      </c>
      <c r="N45" s="23">
        <f>[1]Бюджет!N45+[1]Контракт!N45</f>
        <v>8</v>
      </c>
      <c r="P45" s="2"/>
    </row>
    <row r="46" spans="1:16" s="1" customFormat="1" ht="30.75" customHeight="1" x14ac:dyDescent="0.25">
      <c r="A46" s="53" t="s">
        <v>88</v>
      </c>
      <c r="B46" s="15" t="s">
        <v>89</v>
      </c>
      <c r="C46" s="15"/>
      <c r="D46" s="16">
        <f>[1]Бюджет!D46+[1]Контракт!D46</f>
        <v>0</v>
      </c>
      <c r="E46" s="16">
        <f>[1]Бюджет!E46+[1]Контракт!E46</f>
        <v>7</v>
      </c>
      <c r="F46" s="16">
        <f>[1]Бюджет!F46+[1]Контракт!F46</f>
        <v>15</v>
      </c>
      <c r="G46" s="16">
        <f>[1]Бюджет!G46+[1]Контракт!G46</f>
        <v>9</v>
      </c>
      <c r="H46" s="17">
        <f>[1]Бюджет!H46+[1]Контракт!H46</f>
        <v>31</v>
      </c>
      <c r="I46" s="16">
        <f>[1]Бюджет!I46+[1]Контракт!I46</f>
        <v>0</v>
      </c>
      <c r="J46" s="16">
        <f>[1]Бюджет!J46+[1]Контракт!J46</f>
        <v>0</v>
      </c>
      <c r="K46" s="16">
        <f>[1]Бюджет!K46+[1]Контракт!K46</f>
        <v>1</v>
      </c>
      <c r="L46" s="16">
        <f>[1]Бюджет!L46+[1]Контракт!L46</f>
        <v>0</v>
      </c>
      <c r="M46" s="17">
        <f>[1]Бюджет!M46+[1]Контракт!M46</f>
        <v>1</v>
      </c>
      <c r="N46" s="17">
        <f>[1]Бюджет!N46+[1]Контракт!N46</f>
        <v>32</v>
      </c>
      <c r="P46" s="2"/>
    </row>
    <row r="47" spans="1:16" s="1" customFormat="1" ht="18" customHeight="1" x14ac:dyDescent="0.25">
      <c r="A47" s="26" t="s">
        <v>90</v>
      </c>
      <c r="B47" s="43"/>
      <c r="C47" s="43"/>
      <c r="D47" s="54">
        <f>[1]Бюджет!D47+[1]Контракт!D47</f>
        <v>23</v>
      </c>
      <c r="E47" s="28">
        <f>[1]Бюджет!E47+[1]Контракт!E47</f>
        <v>14</v>
      </c>
      <c r="F47" s="28">
        <f>[1]Бюджет!F47+[1]Контракт!F47</f>
        <v>33</v>
      </c>
      <c r="G47" s="28">
        <f>[1]Бюджет!G47+[1]Контракт!G47</f>
        <v>24</v>
      </c>
      <c r="H47" s="28">
        <f>[1]Бюджет!H47+[1]Контракт!H47</f>
        <v>94</v>
      </c>
      <c r="I47" s="28">
        <f>[1]Бюджет!I47+[1]Контракт!I47</f>
        <v>6</v>
      </c>
      <c r="J47" s="28">
        <f>[1]Бюджет!J47+[1]Контракт!J47</f>
        <v>0</v>
      </c>
      <c r="K47" s="28">
        <f>[1]Бюджет!K47+[1]Контракт!K47</f>
        <v>1</v>
      </c>
      <c r="L47" s="28">
        <f>[1]Бюджет!L47+[1]Контракт!L47</f>
        <v>0</v>
      </c>
      <c r="M47" s="28">
        <f>[1]Бюджет!M47+[1]Контракт!M47</f>
        <v>7</v>
      </c>
      <c r="N47" s="28">
        <f>[1]Бюджет!N47+[1]Контракт!N47</f>
        <v>101</v>
      </c>
      <c r="P47" s="2"/>
    </row>
    <row r="48" spans="1:16" s="1" customFormat="1" ht="20.25" customHeight="1" x14ac:dyDescent="0.25">
      <c r="A48" s="107" t="s">
        <v>91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9"/>
      <c r="P48" s="2"/>
    </row>
    <row r="49" spans="1:20" s="1" customFormat="1" ht="22.5" customHeight="1" x14ac:dyDescent="0.25">
      <c r="A49" s="110" t="s">
        <v>92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3"/>
      <c r="P49" s="2"/>
    </row>
    <row r="50" spans="1:20" s="1" customFormat="1" ht="33.75" customHeight="1" x14ac:dyDescent="0.25">
      <c r="A50" s="33" t="s">
        <v>93</v>
      </c>
      <c r="B50" s="15" t="s">
        <v>29</v>
      </c>
      <c r="C50" s="15" t="s">
        <v>94</v>
      </c>
      <c r="D50" s="16">
        <f>[1]Бюджет!D50+[1]Контракт!D50</f>
        <v>16</v>
      </c>
      <c r="E50" s="16">
        <f>[1]Бюджет!E50+[1]Контракт!E50</f>
        <v>15</v>
      </c>
      <c r="F50" s="16">
        <f>[1]Бюджет!F50+[1]Контракт!F50</f>
        <v>18</v>
      </c>
      <c r="G50" s="16">
        <f>[1]Бюджет!G50+[1]Контракт!G50</f>
        <v>24</v>
      </c>
      <c r="H50" s="17">
        <f>[1]Бюджет!H50+[1]Контракт!H50</f>
        <v>73</v>
      </c>
      <c r="I50" s="16">
        <f>[1]Бюджет!I50+[1]Контракт!I50</f>
        <v>14</v>
      </c>
      <c r="J50" s="16">
        <f>[1]Бюджет!J50+[1]Контракт!J50</f>
        <v>0</v>
      </c>
      <c r="K50" s="16">
        <f>[1]Бюджет!K50+[1]Контракт!K50</f>
        <v>0</v>
      </c>
      <c r="L50" s="16">
        <f>[1]Бюджет!L50+[1]Контракт!L50</f>
        <v>0</v>
      </c>
      <c r="M50" s="17">
        <f>[1]Бюджет!M50+[1]Контракт!M50</f>
        <v>14</v>
      </c>
      <c r="N50" s="17">
        <f>[1]Бюджет!N50+[1]Контракт!N50</f>
        <v>87</v>
      </c>
      <c r="P50" s="2"/>
      <c r="T50" s="55"/>
    </row>
    <row r="51" spans="1:20" s="24" customFormat="1" ht="30.75" customHeight="1" x14ac:dyDescent="0.2">
      <c r="A51" s="56" t="s">
        <v>95</v>
      </c>
      <c r="B51" s="22" t="s">
        <v>96</v>
      </c>
      <c r="C51" s="22" t="s">
        <v>97</v>
      </c>
      <c r="D51" s="23">
        <f>[1]Бюджет!D51+[1]Контракт!D51</f>
        <v>13</v>
      </c>
      <c r="E51" s="23">
        <f>[1]Бюджет!E51+[1]Контракт!E51</f>
        <v>15</v>
      </c>
      <c r="F51" s="23">
        <f>[1]Бюджет!F51+[1]Контракт!F51</f>
        <v>18</v>
      </c>
      <c r="G51" s="23">
        <f>[1]Бюджет!G51+[1]Контракт!G51</f>
        <v>24</v>
      </c>
      <c r="H51" s="23">
        <f>[1]Бюджет!H51+[1]Контракт!H51</f>
        <v>70</v>
      </c>
      <c r="I51" s="23">
        <f>[1]Бюджет!I51+[1]Контракт!I51</f>
        <v>14</v>
      </c>
      <c r="J51" s="23">
        <f>[1]Бюджет!J51+[1]Контракт!J51</f>
        <v>0</v>
      </c>
      <c r="K51" s="23">
        <f>[1]Бюджет!K51+[1]Контракт!K51</f>
        <v>0</v>
      </c>
      <c r="L51" s="23">
        <f>[1]Бюджет!L51+[1]Контракт!L51</f>
        <v>0</v>
      </c>
      <c r="M51" s="23">
        <f>[1]Бюджет!M51+[1]Контракт!M51</f>
        <v>14</v>
      </c>
      <c r="N51" s="23">
        <f>[1]Бюджет!N51+[1]Контракт!N51</f>
        <v>84</v>
      </c>
    </row>
    <row r="52" spans="1:20" s="24" customFormat="1" ht="30" customHeight="1" x14ac:dyDescent="0.2">
      <c r="A52" s="56" t="s">
        <v>98</v>
      </c>
      <c r="B52" s="22" t="s">
        <v>99</v>
      </c>
      <c r="C52" s="22" t="s">
        <v>100</v>
      </c>
      <c r="D52" s="23">
        <f>[1]Бюджет!D52+[1]Контракт!D52</f>
        <v>3</v>
      </c>
      <c r="E52" s="23">
        <f>[1]Бюджет!E52+[1]Контракт!E52</f>
        <v>0</v>
      </c>
      <c r="F52" s="23">
        <f>[1]Бюджет!F52+[1]Контракт!F52</f>
        <v>0</v>
      </c>
      <c r="G52" s="23">
        <f>[1]Бюджет!G52+[1]Контракт!G52</f>
        <v>0</v>
      </c>
      <c r="H52" s="23">
        <f>[1]Бюджет!H52+[1]Контракт!H52</f>
        <v>3</v>
      </c>
      <c r="I52" s="23">
        <f>[1]Бюджет!I52+[1]Контракт!I52</f>
        <v>0</v>
      </c>
      <c r="J52" s="23">
        <f>[1]Бюджет!J52+[1]Контракт!J52</f>
        <v>0</v>
      </c>
      <c r="K52" s="23">
        <f>[1]Бюджет!K52+[1]Контракт!K52</f>
        <v>0</v>
      </c>
      <c r="L52" s="23">
        <f>[1]Бюджет!L52+[1]Контракт!L52</f>
        <v>0</v>
      </c>
      <c r="M52" s="23">
        <f>[1]Бюджет!M52+[1]Контракт!M52</f>
        <v>0</v>
      </c>
      <c r="N52" s="23">
        <f>[1]Бюджет!N52+[1]Контракт!N52</f>
        <v>3</v>
      </c>
    </row>
    <row r="53" spans="1:20" s="1" customFormat="1" ht="30" customHeight="1" x14ac:dyDescent="0.25">
      <c r="A53" s="57" t="s">
        <v>101</v>
      </c>
      <c r="B53" s="15" t="s">
        <v>102</v>
      </c>
      <c r="C53" s="101" t="s">
        <v>103</v>
      </c>
      <c r="D53" s="16">
        <f>[1]Бюджет!D53+[1]Контракт!D53</f>
        <v>11</v>
      </c>
      <c r="E53" s="16">
        <f>[1]Бюджет!E53+[1]Контракт!E53</f>
        <v>8</v>
      </c>
      <c r="F53" s="16">
        <f>[1]Бюджет!F53+[1]Контракт!F53</f>
        <v>10</v>
      </c>
      <c r="G53" s="16">
        <f>[1]Бюджет!G53+[1]Контракт!G53</f>
        <v>7</v>
      </c>
      <c r="H53" s="17">
        <f>[1]Бюджет!H53+[1]Контракт!H53</f>
        <v>36</v>
      </c>
      <c r="I53" s="16">
        <f>[1]Бюджет!I53+[1]Контракт!I53</f>
        <v>10</v>
      </c>
      <c r="J53" s="16">
        <f>[1]Бюджет!J53+[1]Контракт!J53</f>
        <v>0</v>
      </c>
      <c r="K53" s="16">
        <f>[1]Бюджет!K53+[1]Контракт!K53</f>
        <v>0</v>
      </c>
      <c r="L53" s="16">
        <f>[1]Бюджет!L53+[1]Контракт!L53</f>
        <v>0</v>
      </c>
      <c r="M53" s="17">
        <f>[1]Бюджет!M53+[1]Контракт!M53</f>
        <v>10</v>
      </c>
      <c r="N53" s="17">
        <f>[1]Бюджет!N53+[1]Контракт!N53</f>
        <v>46</v>
      </c>
      <c r="P53" s="2"/>
    </row>
    <row r="54" spans="1:20" s="24" customFormat="1" ht="25.5" customHeight="1" x14ac:dyDescent="0.2">
      <c r="A54" s="58" t="s">
        <v>101</v>
      </c>
      <c r="B54" s="22"/>
      <c r="C54" s="106"/>
      <c r="D54" s="23">
        <f>[1]Бюджет!D54+[1]Контракт!D54</f>
        <v>11</v>
      </c>
      <c r="E54" s="23">
        <f>[1]Бюджет!E54+[1]Контракт!E54</f>
        <v>8</v>
      </c>
      <c r="F54" s="23">
        <f>[1]Бюджет!F54+[1]Контракт!F54</f>
        <v>10</v>
      </c>
      <c r="G54" s="23">
        <f>[1]Бюджет!G54+[1]Контракт!G54</f>
        <v>7</v>
      </c>
      <c r="H54" s="23">
        <f>[1]Бюджет!H54+[1]Контракт!H54</f>
        <v>36</v>
      </c>
      <c r="I54" s="23">
        <f>[1]Бюджет!I54+[1]Контракт!I54</f>
        <v>10</v>
      </c>
      <c r="J54" s="23">
        <f>[1]Бюджет!J54+[1]Контракт!J54</f>
        <v>0</v>
      </c>
      <c r="K54" s="23">
        <f>[1]Бюджет!K54+[1]Контракт!K54</f>
        <v>0</v>
      </c>
      <c r="L54" s="23">
        <f>[1]Бюджет!L54+[1]Контракт!L54</f>
        <v>0</v>
      </c>
      <c r="M54" s="23">
        <f>[1]Бюджет!M54+[1]Контракт!M54</f>
        <v>10</v>
      </c>
      <c r="N54" s="23">
        <f>[1]Бюджет!N54+[1]Контракт!N54</f>
        <v>46</v>
      </c>
    </row>
    <row r="55" spans="1:20" s="24" customFormat="1" ht="24.75" customHeight="1" x14ac:dyDescent="0.2">
      <c r="A55" s="58" t="s">
        <v>104</v>
      </c>
      <c r="B55" s="22"/>
      <c r="C55" s="102"/>
      <c r="D55" s="23">
        <f>[1]Бюджет!D55+[1]Контракт!D55</f>
        <v>0</v>
      </c>
      <c r="E55" s="23">
        <f>[1]Бюджет!E55+[1]Контракт!E55</f>
        <v>0</v>
      </c>
      <c r="F55" s="23">
        <f>[1]Бюджет!F55+[1]Контракт!F55</f>
        <v>0</v>
      </c>
      <c r="G55" s="23">
        <f>[1]Бюджет!G55+[1]Контракт!G55</f>
        <v>0</v>
      </c>
      <c r="H55" s="23">
        <f>[1]Бюджет!H55+[1]Контракт!H55</f>
        <v>0</v>
      </c>
      <c r="I55" s="23">
        <f>[1]Бюджет!I55+[1]Контракт!I55</f>
        <v>0</v>
      </c>
      <c r="J55" s="23">
        <f>[1]Бюджет!J55+[1]Контракт!J55</f>
        <v>0</v>
      </c>
      <c r="K55" s="23">
        <f>[1]Бюджет!K55+[1]Контракт!K55</f>
        <v>0</v>
      </c>
      <c r="L55" s="23">
        <f>[1]Бюджет!L55+[1]Контракт!L55</f>
        <v>0</v>
      </c>
      <c r="M55" s="23">
        <f>[1]Бюджет!M55+[1]Контракт!M55</f>
        <v>0</v>
      </c>
      <c r="N55" s="23">
        <f>[1]Бюджет!N55+[1]Контракт!N55</f>
        <v>0</v>
      </c>
    </row>
    <row r="56" spans="1:20" s="1" customFormat="1" ht="18" customHeight="1" x14ac:dyDescent="0.25">
      <c r="A56" s="53" t="s">
        <v>105</v>
      </c>
      <c r="B56" s="15" t="s">
        <v>106</v>
      </c>
      <c r="C56" s="101" t="s">
        <v>107</v>
      </c>
      <c r="D56" s="16">
        <f>[1]Бюджет!D56+[1]Контракт!D56</f>
        <v>0</v>
      </c>
      <c r="E56" s="16">
        <f>[1]Бюджет!E56+[1]Контракт!E56</f>
        <v>2</v>
      </c>
      <c r="F56" s="16">
        <f>[1]Бюджет!F56+[1]Контракт!F56</f>
        <v>0</v>
      </c>
      <c r="G56" s="16">
        <f>[1]Бюджет!G56+[1]Контракт!G56</f>
        <v>0</v>
      </c>
      <c r="H56" s="17">
        <f>[1]Бюджет!H56+[1]Контракт!H56</f>
        <v>2</v>
      </c>
      <c r="I56" s="16">
        <f>[1]Бюджет!I56+[1]Контракт!I56</f>
        <v>3</v>
      </c>
      <c r="J56" s="16">
        <f>[1]Бюджет!J56+[1]Контракт!J56</f>
        <v>0</v>
      </c>
      <c r="K56" s="16">
        <f>[1]Бюджет!K56+[1]Контракт!K56</f>
        <v>0</v>
      </c>
      <c r="L56" s="16">
        <f>[1]Бюджет!L56+[1]Контракт!L56</f>
        <v>0</v>
      </c>
      <c r="M56" s="17">
        <f>[1]Бюджет!M56+[1]Контракт!M56</f>
        <v>3</v>
      </c>
      <c r="N56" s="17">
        <f>[1]Бюджет!N56+[1]Контракт!N56</f>
        <v>5</v>
      </c>
      <c r="P56" s="2"/>
    </row>
    <row r="57" spans="1:20" s="24" customFormat="1" ht="18" customHeight="1" x14ac:dyDescent="0.2">
      <c r="A57" s="46" t="s">
        <v>108</v>
      </c>
      <c r="B57" s="22"/>
      <c r="C57" s="102"/>
      <c r="D57" s="23">
        <f>[1]Бюджет!D57+[1]Контракт!D57</f>
        <v>0</v>
      </c>
      <c r="E57" s="23">
        <f>[1]Бюджет!E57+[1]Контракт!E57</f>
        <v>2</v>
      </c>
      <c r="F57" s="23">
        <f>[1]Бюджет!F57+[1]Контракт!F57</f>
        <v>0</v>
      </c>
      <c r="G57" s="23">
        <f>[1]Бюджет!G57+[1]Контракт!G57</f>
        <v>0</v>
      </c>
      <c r="H57" s="23">
        <f>[1]Бюджет!H57+[1]Контракт!H57</f>
        <v>2</v>
      </c>
      <c r="I57" s="23">
        <f>[1]Бюджет!I57+[1]Контракт!I57</f>
        <v>3</v>
      </c>
      <c r="J57" s="23">
        <f>[1]Бюджет!J57+[1]Контракт!J57</f>
        <v>0</v>
      </c>
      <c r="K57" s="23">
        <f>[1]Бюджет!K57+[1]Контракт!K57</f>
        <v>0</v>
      </c>
      <c r="L57" s="23">
        <f>[1]Бюджет!L57+[1]Контракт!L57</f>
        <v>0</v>
      </c>
      <c r="M57" s="23">
        <f>[1]Бюджет!M57+[1]Контракт!M57</f>
        <v>3</v>
      </c>
      <c r="N57" s="23">
        <f>[1]Бюджет!N57+[1]Контракт!N57</f>
        <v>5</v>
      </c>
    </row>
    <row r="58" spans="1:20" s="24" customFormat="1" ht="37.5" customHeight="1" x14ac:dyDescent="0.2">
      <c r="A58" s="53" t="s">
        <v>109</v>
      </c>
      <c r="B58" s="15"/>
      <c r="C58" s="101" t="s">
        <v>110</v>
      </c>
      <c r="D58" s="16">
        <f>[1]Бюджет!D58+[1]Контракт!D58</f>
        <v>0</v>
      </c>
      <c r="E58" s="16">
        <f>[1]Бюджет!E58+[1]Контракт!E58</f>
        <v>0</v>
      </c>
      <c r="F58" s="16">
        <f>[1]Бюджет!F58+[1]Контракт!F58</f>
        <v>0</v>
      </c>
      <c r="G58" s="16">
        <f>[1]Бюджет!G58+[1]Контракт!G58</f>
        <v>0</v>
      </c>
      <c r="H58" s="17">
        <f>[1]Бюджет!H58+[1]Контракт!H58</f>
        <v>0</v>
      </c>
      <c r="I58" s="16">
        <f>[1]Бюджет!I58+[1]Контракт!I58</f>
        <v>1</v>
      </c>
      <c r="J58" s="16">
        <f>[1]Бюджет!J58+[1]Контракт!J58</f>
        <v>0</v>
      </c>
      <c r="K58" s="16">
        <f>[1]Бюджет!K58+[1]Контракт!K58</f>
        <v>0</v>
      </c>
      <c r="L58" s="16">
        <f>[1]Бюджет!L58+[1]Контракт!L58</f>
        <v>0</v>
      </c>
      <c r="M58" s="17">
        <f>[1]Бюджет!M58+[1]Контракт!M58</f>
        <v>1</v>
      </c>
      <c r="N58" s="17">
        <f>[1]Бюджет!N58+[1]Контракт!N58</f>
        <v>1</v>
      </c>
    </row>
    <row r="59" spans="1:20" s="24" customFormat="1" ht="26.25" customHeight="1" x14ac:dyDescent="0.2">
      <c r="A59" s="46" t="s">
        <v>109</v>
      </c>
      <c r="B59" s="22"/>
      <c r="C59" s="102"/>
      <c r="D59" s="23">
        <f>[1]Бюджет!D59+[1]Контракт!D59</f>
        <v>0</v>
      </c>
      <c r="E59" s="23">
        <f>[1]Бюджет!E59+[1]Контракт!E59</f>
        <v>0</v>
      </c>
      <c r="F59" s="23">
        <f>[1]Бюджет!F59+[1]Контракт!F59</f>
        <v>0</v>
      </c>
      <c r="G59" s="23">
        <f>[1]Бюджет!G59+[1]Контракт!G59</f>
        <v>0</v>
      </c>
      <c r="H59" s="23">
        <f>[1]Бюджет!H59+[1]Контракт!H59</f>
        <v>0</v>
      </c>
      <c r="I59" s="23">
        <f>[1]Бюджет!I59+[1]Контракт!I59</f>
        <v>1</v>
      </c>
      <c r="J59" s="23">
        <f>[1]Бюджет!J59+[1]Контракт!J59</f>
        <v>0</v>
      </c>
      <c r="K59" s="23">
        <f>[1]Бюджет!K59+[1]Контракт!K59</f>
        <v>0</v>
      </c>
      <c r="L59" s="23">
        <f>[1]Бюджет!L59+[1]Контракт!L59</f>
        <v>0</v>
      </c>
      <c r="M59" s="23">
        <f>[1]Бюджет!M59+[1]Контракт!M59</f>
        <v>1</v>
      </c>
      <c r="N59" s="23">
        <f>[1]Бюджет!N59+[1]Контракт!N59</f>
        <v>1</v>
      </c>
    </row>
    <row r="60" spans="1:20" s="24" customFormat="1" ht="11.25" customHeight="1" x14ac:dyDescent="0.2">
      <c r="A60" s="46"/>
      <c r="B60" s="22"/>
      <c r="C60" s="22"/>
      <c r="D60" s="23"/>
      <c r="E60" s="23"/>
      <c r="F60" s="23"/>
      <c r="G60" s="23"/>
      <c r="H60" s="59"/>
      <c r="I60" s="23"/>
      <c r="J60" s="23"/>
      <c r="K60" s="23"/>
      <c r="L60" s="23"/>
      <c r="M60" s="59"/>
      <c r="N60" s="59"/>
    </row>
    <row r="61" spans="1:20" s="1" customFormat="1" ht="34.5" customHeight="1" x14ac:dyDescent="0.25">
      <c r="A61" s="53" t="s">
        <v>111</v>
      </c>
      <c r="B61" s="15" t="s">
        <v>112</v>
      </c>
      <c r="C61" s="101" t="s">
        <v>113</v>
      </c>
      <c r="D61" s="16">
        <f>[1]Бюджет!D61+[1]Контракт!D61</f>
        <v>0</v>
      </c>
      <c r="E61" s="16">
        <f>[1]Бюджет!E61+[1]Контракт!E61</f>
        <v>0</v>
      </c>
      <c r="F61" s="16">
        <f>[1]Бюджет!F61+[1]Контракт!F61</f>
        <v>0</v>
      </c>
      <c r="G61" s="16">
        <f>[1]Бюджет!G61+[1]Контракт!G61</f>
        <v>1</v>
      </c>
      <c r="H61" s="17">
        <f>[1]Бюджет!H61+[1]Контракт!H61</f>
        <v>1</v>
      </c>
      <c r="I61" s="16">
        <f>[1]Бюджет!I61+[1]Контракт!I61</f>
        <v>0</v>
      </c>
      <c r="J61" s="16">
        <f>[1]Бюджет!J61+[1]Контракт!J61</f>
        <v>0</v>
      </c>
      <c r="K61" s="16">
        <f>[1]Бюджет!K61+[1]Контракт!K61</f>
        <v>0</v>
      </c>
      <c r="L61" s="16">
        <f>[1]Бюджет!L61+[1]Контракт!L61</f>
        <v>0</v>
      </c>
      <c r="M61" s="17">
        <f>[1]Бюджет!M61+[1]Контракт!M61</f>
        <v>0</v>
      </c>
      <c r="N61" s="17">
        <f>[1]Бюджет!N61+[1]Контракт!N61</f>
        <v>1</v>
      </c>
      <c r="P61" s="2"/>
    </row>
    <row r="62" spans="1:20" s="1" customFormat="1" ht="34.5" customHeight="1" x14ac:dyDescent="0.25">
      <c r="A62" s="53" t="s">
        <v>114</v>
      </c>
      <c r="B62" s="15" t="s">
        <v>115</v>
      </c>
      <c r="C62" s="106"/>
      <c r="D62" s="16">
        <f>[1]Бюджет!D62+[1]Контракт!D62</f>
        <v>4</v>
      </c>
      <c r="E62" s="16">
        <f>[1]Бюджет!E62+[1]Контракт!E62</f>
        <v>3</v>
      </c>
      <c r="F62" s="16">
        <f>[1]Бюджет!F62+[1]Контракт!F62</f>
        <v>8</v>
      </c>
      <c r="G62" s="16">
        <f>[1]Бюджет!G62+[1]Контракт!G62</f>
        <v>0</v>
      </c>
      <c r="H62" s="17">
        <f>[1]Бюджет!H62+[1]Контракт!H62</f>
        <v>15</v>
      </c>
      <c r="I62" s="16">
        <f>[1]Бюджет!I62+[1]Контракт!I62</f>
        <v>0</v>
      </c>
      <c r="J62" s="16">
        <f>[1]Бюджет!J62+[1]Контракт!J62</f>
        <v>0</v>
      </c>
      <c r="K62" s="16">
        <f>[1]Бюджет!K62+[1]Контракт!K62</f>
        <v>0</v>
      </c>
      <c r="L62" s="16">
        <f>[1]Бюджет!L62+[1]Контракт!L62</f>
        <v>0</v>
      </c>
      <c r="M62" s="17">
        <f>[1]Бюджет!M62+[1]Контракт!M62</f>
        <v>0</v>
      </c>
      <c r="N62" s="17">
        <f>[1]Бюджет!N62+[1]Контракт!N62</f>
        <v>15</v>
      </c>
      <c r="P62" s="2"/>
    </row>
    <row r="63" spans="1:20" s="60" customFormat="1" ht="25.5" customHeight="1" x14ac:dyDescent="0.2">
      <c r="A63" s="46" t="s">
        <v>114</v>
      </c>
      <c r="B63" s="51"/>
      <c r="C63" s="106"/>
      <c r="D63" s="23">
        <f>[1]Бюджет!D63+[1]Контракт!D63</f>
        <v>4</v>
      </c>
      <c r="E63" s="23">
        <f>[1]Бюджет!E63+[1]Контракт!E63</f>
        <v>3</v>
      </c>
      <c r="F63" s="23">
        <f>[1]Бюджет!F63+[1]Контракт!F63</f>
        <v>8</v>
      </c>
      <c r="G63" s="23">
        <f>[1]Бюджет!G63+[1]Контракт!G63</f>
        <v>0</v>
      </c>
      <c r="H63" s="23">
        <f>[1]Бюджет!H63+[1]Контракт!H63</f>
        <v>15</v>
      </c>
      <c r="I63" s="23">
        <f>[1]Бюджет!I63+[1]Контракт!I63</f>
        <v>0</v>
      </c>
      <c r="J63" s="23">
        <f>[1]Бюджет!J63+[1]Контракт!J63</f>
        <v>0</v>
      </c>
      <c r="K63" s="23">
        <f>[1]Бюджет!K63+[1]Контракт!K63</f>
        <v>0</v>
      </c>
      <c r="L63" s="23">
        <f>[1]Бюджет!L63+[1]Контракт!L63</f>
        <v>0</v>
      </c>
      <c r="M63" s="23">
        <f>[1]Бюджет!M63+[1]Контракт!M63</f>
        <v>0</v>
      </c>
      <c r="N63" s="23">
        <f>[1]Бюджет!N63+[1]Контракт!N63</f>
        <v>15</v>
      </c>
    </row>
    <row r="64" spans="1:20" s="60" customFormat="1" ht="21.75" customHeight="1" x14ac:dyDescent="0.2">
      <c r="A64" s="46" t="s">
        <v>116</v>
      </c>
      <c r="B64" s="61"/>
      <c r="C64" s="106"/>
      <c r="D64" s="23">
        <f>[1]Бюджет!D64+[1]Контракт!D64</f>
        <v>0</v>
      </c>
      <c r="E64" s="23">
        <f>[1]Бюджет!E64+[1]Контракт!E64</f>
        <v>0</v>
      </c>
      <c r="F64" s="23">
        <f>[1]Бюджет!F64+[1]Контракт!F64</f>
        <v>0</v>
      </c>
      <c r="G64" s="23">
        <f>[1]Бюджет!G64+[1]Контракт!G64</f>
        <v>0</v>
      </c>
      <c r="H64" s="23">
        <f>[1]Бюджет!H64+[1]Контракт!H64</f>
        <v>0</v>
      </c>
      <c r="I64" s="23">
        <f>[1]Бюджет!I64+[1]Контракт!I64</f>
        <v>0</v>
      </c>
      <c r="J64" s="23">
        <f>[1]Бюджет!J64+[1]Контракт!J64</f>
        <v>0</v>
      </c>
      <c r="K64" s="23">
        <f>[1]Бюджет!K64+[1]Контракт!K64</f>
        <v>0</v>
      </c>
      <c r="L64" s="23">
        <f>[1]Бюджет!L64+[1]Контракт!L64</f>
        <v>0</v>
      </c>
      <c r="M64" s="23">
        <f>[1]Бюджет!M64+[1]Контракт!M64</f>
        <v>0</v>
      </c>
      <c r="N64" s="23">
        <f>[1]Бюджет!N64+[1]Контракт!N64</f>
        <v>0</v>
      </c>
    </row>
    <row r="65" spans="1:16" s="60" customFormat="1" ht="30.75" customHeight="1" x14ac:dyDescent="0.2">
      <c r="A65" s="46" t="s">
        <v>117</v>
      </c>
      <c r="B65" s="61"/>
      <c r="C65" s="102"/>
      <c r="D65" s="23">
        <f>[1]Бюджет!D65+[1]Контракт!D65</f>
        <v>0</v>
      </c>
      <c r="E65" s="23">
        <f>[1]Бюджет!E65+[1]Контракт!E65</f>
        <v>0</v>
      </c>
      <c r="F65" s="23">
        <f>[1]Бюджет!F65+[1]Контракт!F65</f>
        <v>0</v>
      </c>
      <c r="G65" s="23">
        <f>[1]Бюджет!G65+[1]Контракт!G65</f>
        <v>0</v>
      </c>
      <c r="H65" s="23">
        <f>[1]Бюджет!H65+[1]Контракт!H65</f>
        <v>0</v>
      </c>
      <c r="I65" s="23">
        <f>[1]Бюджет!I65+[1]Контракт!I65</f>
        <v>0</v>
      </c>
      <c r="J65" s="23">
        <f>[1]Бюджет!J65+[1]Контракт!J65</f>
        <v>0</v>
      </c>
      <c r="K65" s="23">
        <f>[1]Бюджет!K65+[1]Контракт!K65</f>
        <v>0</v>
      </c>
      <c r="L65" s="23">
        <f>[1]Бюджет!L65+[1]Контракт!L65</f>
        <v>0</v>
      </c>
      <c r="M65" s="23">
        <f>[1]Бюджет!M65+[1]Контракт!M65</f>
        <v>0</v>
      </c>
      <c r="N65" s="23">
        <f>[1]Бюджет!N65+[1]Контракт!N65</f>
        <v>0</v>
      </c>
    </row>
    <row r="66" spans="1:16" s="1" customFormat="1" ht="21" customHeight="1" x14ac:dyDescent="0.25">
      <c r="A66" s="33" t="s">
        <v>118</v>
      </c>
      <c r="B66" s="20" t="s">
        <v>119</v>
      </c>
      <c r="C66" s="101" t="s">
        <v>120</v>
      </c>
      <c r="D66" s="16">
        <f>[1]Бюджет!D66+[1]Контракт!D66</f>
        <v>0</v>
      </c>
      <c r="E66" s="16">
        <f>[1]Бюджет!E66+[1]Контракт!E66</f>
        <v>0</v>
      </c>
      <c r="F66" s="16">
        <f>[1]Бюджет!F66+[1]Контракт!F66</f>
        <v>1</v>
      </c>
      <c r="G66" s="16">
        <f>[1]Бюджет!G66+[1]Контракт!G66</f>
        <v>0</v>
      </c>
      <c r="H66" s="17">
        <f>[1]Бюджет!H66+[1]Контракт!H66</f>
        <v>1</v>
      </c>
      <c r="I66" s="16">
        <f>[1]Бюджет!I66+[1]Контракт!I66</f>
        <v>0</v>
      </c>
      <c r="J66" s="16">
        <f>[1]Бюджет!J66+[1]Контракт!J66</f>
        <v>0</v>
      </c>
      <c r="K66" s="16">
        <f>[1]Бюджет!K66+[1]Контракт!K66</f>
        <v>0</v>
      </c>
      <c r="L66" s="16">
        <f>[1]Бюджет!L66+[1]Контракт!L66</f>
        <v>0</v>
      </c>
      <c r="M66" s="17">
        <f>[1]Бюджет!M66+[1]Контракт!M66</f>
        <v>0</v>
      </c>
      <c r="N66" s="17">
        <f>[1]Бюджет!N66+[1]Контракт!N66</f>
        <v>1</v>
      </c>
      <c r="P66" s="2"/>
    </row>
    <row r="67" spans="1:16" s="24" customFormat="1" ht="19.5" customHeight="1" x14ac:dyDescent="0.2">
      <c r="A67" s="56" t="s">
        <v>121</v>
      </c>
      <c r="B67" s="36"/>
      <c r="C67" s="102"/>
      <c r="D67" s="23">
        <f>[1]Бюджет!D67+[1]Контракт!D67</f>
        <v>0</v>
      </c>
      <c r="E67" s="23">
        <f>[1]Бюджет!E67+[1]Контракт!E67</f>
        <v>0</v>
      </c>
      <c r="F67" s="23">
        <f>[1]Бюджет!F67+[1]Контракт!F67</f>
        <v>1</v>
      </c>
      <c r="G67" s="23">
        <f>[1]Бюджет!G67+[1]Контракт!G67</f>
        <v>0</v>
      </c>
      <c r="H67" s="59">
        <f>[1]Бюджет!H67+[1]Контракт!H67</f>
        <v>1</v>
      </c>
      <c r="I67" s="23">
        <f>[1]Бюджет!I67+[1]Контракт!I67</f>
        <v>0</v>
      </c>
      <c r="J67" s="23">
        <f>[1]Бюджет!J67+[1]Контракт!J67</f>
        <v>0</v>
      </c>
      <c r="K67" s="23">
        <f>[1]Бюджет!K67+[1]Контракт!K67</f>
        <v>0</v>
      </c>
      <c r="L67" s="23">
        <f>[1]Бюджет!L67+[1]Контракт!L67</f>
        <v>0</v>
      </c>
      <c r="M67" s="59">
        <f>[1]Бюджет!M67+[1]Контракт!M67</f>
        <v>0</v>
      </c>
      <c r="N67" s="59">
        <f>[1]Бюджет!N67+[1]Контракт!N67</f>
        <v>1</v>
      </c>
    </row>
    <row r="68" spans="1:16" s="1" customFormat="1" ht="18" customHeight="1" x14ac:dyDescent="0.25">
      <c r="A68" s="26" t="s">
        <v>122</v>
      </c>
      <c r="B68" s="43"/>
      <c r="C68" s="43"/>
      <c r="D68" s="54">
        <f>[1]Бюджет!D68+[1]Контракт!D68</f>
        <v>31</v>
      </c>
      <c r="E68" s="28">
        <f>[1]Бюджет!E68+[1]Контракт!E68</f>
        <v>28</v>
      </c>
      <c r="F68" s="28">
        <f>[1]Бюджет!F68+[1]Контракт!F68</f>
        <v>37</v>
      </c>
      <c r="G68" s="28">
        <f>[1]Бюджет!G68+[1]Контракт!G68</f>
        <v>32</v>
      </c>
      <c r="H68" s="28">
        <f>[1]Бюджет!H68+[1]Контракт!H68</f>
        <v>128</v>
      </c>
      <c r="I68" s="28">
        <f>[1]Бюджет!I68+[1]Контракт!I68</f>
        <v>28</v>
      </c>
      <c r="J68" s="28">
        <f>[1]Бюджет!J68+[1]Контракт!J68</f>
        <v>0</v>
      </c>
      <c r="K68" s="28">
        <f>[1]Бюджет!K68+[1]Контракт!K68</f>
        <v>0</v>
      </c>
      <c r="L68" s="28">
        <f>[1]Бюджет!L68+[1]Контракт!L68</f>
        <v>0</v>
      </c>
      <c r="M68" s="28">
        <f>[1]Бюджет!M68+[1]Контракт!M68</f>
        <v>28</v>
      </c>
      <c r="N68" s="28">
        <f>[1]Бюджет!N68+[1]Контракт!N68</f>
        <v>156</v>
      </c>
      <c r="P68" s="2"/>
    </row>
    <row r="69" spans="1:16" s="1" customFormat="1" ht="21" customHeight="1" x14ac:dyDescent="0.25">
      <c r="A69" s="110" t="s">
        <v>123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2"/>
      <c r="P69" s="2"/>
    </row>
    <row r="70" spans="1:16" s="1" customFormat="1" ht="18" customHeight="1" x14ac:dyDescent="0.25">
      <c r="A70" s="19" t="s">
        <v>124</v>
      </c>
      <c r="B70" s="15" t="s">
        <v>125</v>
      </c>
      <c r="C70" s="15" t="s">
        <v>126</v>
      </c>
      <c r="D70" s="16">
        <f>[1]Бюджет!D70+[1]Контракт!D70</f>
        <v>8</v>
      </c>
      <c r="E70" s="16">
        <f>[1]Бюджет!E70+[1]Контракт!E70</f>
        <v>10</v>
      </c>
      <c r="F70" s="16">
        <f>[1]Бюджет!F70+[1]Контракт!F70</f>
        <v>17</v>
      </c>
      <c r="G70" s="16">
        <f>[1]Бюджет!G70+[1]Контракт!G70</f>
        <v>7</v>
      </c>
      <c r="H70" s="17">
        <f>[1]Бюджет!H70+[1]Контракт!H70</f>
        <v>42</v>
      </c>
      <c r="I70" s="16">
        <f>[1]Бюджет!I70+[1]Контракт!I70</f>
        <v>2</v>
      </c>
      <c r="J70" s="16">
        <f>[1]Бюджет!J70+[1]Контракт!J70</f>
        <v>0</v>
      </c>
      <c r="K70" s="16">
        <f>[1]Бюджет!K70+[1]Контракт!K70</f>
        <v>0</v>
      </c>
      <c r="L70" s="16">
        <f>[1]Бюджет!L70+[1]Контракт!L70</f>
        <v>0</v>
      </c>
      <c r="M70" s="17">
        <f>[1]Бюджет!M70+[1]Контракт!M70</f>
        <v>2</v>
      </c>
      <c r="N70" s="17">
        <f>[1]Бюджет!N70+[1]Контракт!N70</f>
        <v>44</v>
      </c>
      <c r="P70" s="2"/>
    </row>
    <row r="71" spans="1:16" s="1" customFormat="1" ht="18" customHeight="1" x14ac:dyDescent="0.25">
      <c r="A71" s="19" t="s">
        <v>127</v>
      </c>
      <c r="B71" s="15" t="s">
        <v>128</v>
      </c>
      <c r="C71" s="20" t="s">
        <v>129</v>
      </c>
      <c r="D71" s="16">
        <f>[1]Бюджет!D71+[1]Контракт!D71</f>
        <v>7</v>
      </c>
      <c r="E71" s="16">
        <f>[1]Бюджет!E71+[1]Контракт!E71</f>
        <v>13</v>
      </c>
      <c r="F71" s="16">
        <f>[1]Бюджет!F71+[1]Контракт!F71</f>
        <v>10</v>
      </c>
      <c r="G71" s="16">
        <f>[1]Бюджет!G71+[1]Контракт!G71</f>
        <v>12</v>
      </c>
      <c r="H71" s="17">
        <f>[1]Бюджет!H71+[1]Контракт!H71</f>
        <v>42</v>
      </c>
      <c r="I71" s="16">
        <f>[1]Бюджет!I71+[1]Контракт!I71</f>
        <v>6</v>
      </c>
      <c r="J71" s="16">
        <f>[1]Бюджет!J71+[1]Контракт!J71</f>
        <v>0</v>
      </c>
      <c r="K71" s="16">
        <f>[1]Бюджет!K71+[1]Контракт!K71</f>
        <v>0</v>
      </c>
      <c r="L71" s="16">
        <f>[1]Бюджет!L71+[1]Контракт!L71</f>
        <v>0</v>
      </c>
      <c r="M71" s="17">
        <f>[1]Бюджет!M71+[1]Контракт!M71</f>
        <v>6</v>
      </c>
      <c r="N71" s="17">
        <f>[1]Бюджет!N71+[1]Контракт!N71</f>
        <v>48</v>
      </c>
      <c r="P71" s="2"/>
    </row>
    <row r="72" spans="1:16" s="1" customFormat="1" ht="18" customHeight="1" x14ac:dyDescent="0.25">
      <c r="A72" s="19" t="s">
        <v>130</v>
      </c>
      <c r="B72" s="15" t="s">
        <v>131</v>
      </c>
      <c r="C72" s="15" t="s">
        <v>132</v>
      </c>
      <c r="D72" s="16">
        <f>[1]Бюджет!D72+[1]Контракт!D72</f>
        <v>8</v>
      </c>
      <c r="E72" s="16">
        <f>[1]Бюджет!E72+[1]Контракт!E72</f>
        <v>6</v>
      </c>
      <c r="F72" s="16">
        <f>[1]Бюджет!F72+[1]Контракт!F72</f>
        <v>1</v>
      </c>
      <c r="G72" s="16">
        <f>[1]Бюджет!G72+[1]Контракт!G72</f>
        <v>5</v>
      </c>
      <c r="H72" s="17">
        <f>[1]Бюджет!H72+[1]Контракт!H72</f>
        <v>20</v>
      </c>
      <c r="I72" s="16">
        <f>[1]Бюджет!I72+[1]Контракт!I72</f>
        <v>2</v>
      </c>
      <c r="J72" s="16">
        <f>[1]Бюджет!J72+[1]Контракт!J72</f>
        <v>0</v>
      </c>
      <c r="K72" s="16">
        <f>[1]Бюджет!K72+[1]Контракт!K72</f>
        <v>0</v>
      </c>
      <c r="L72" s="16">
        <f>[1]Бюджет!L72+[1]Контракт!L72</f>
        <v>0</v>
      </c>
      <c r="M72" s="17">
        <f>[1]Бюджет!M72+[1]Контракт!M72</f>
        <v>2</v>
      </c>
      <c r="N72" s="17">
        <f>[1]Бюджет!N72+[1]Контракт!N72</f>
        <v>22</v>
      </c>
      <c r="P72" s="2"/>
    </row>
    <row r="73" spans="1:16" s="1" customFormat="1" ht="18" customHeight="1" x14ac:dyDescent="0.25">
      <c r="A73" s="19" t="s">
        <v>133</v>
      </c>
      <c r="B73" s="15" t="s">
        <v>134</v>
      </c>
      <c r="C73" s="15" t="s">
        <v>135</v>
      </c>
      <c r="D73" s="16">
        <f>[1]Бюджет!D73+[1]Контракт!D73</f>
        <v>2</v>
      </c>
      <c r="E73" s="16">
        <f>[1]Бюджет!E73+[1]Контракт!E73</f>
        <v>3</v>
      </c>
      <c r="F73" s="16">
        <f>[1]Бюджет!F73+[1]Контракт!F73</f>
        <v>3</v>
      </c>
      <c r="G73" s="16">
        <f>[1]Бюджет!G73+[1]Контракт!G73</f>
        <v>4</v>
      </c>
      <c r="H73" s="17">
        <f>[1]Бюджет!H73+[1]Контракт!H73</f>
        <v>12</v>
      </c>
      <c r="I73" s="16">
        <f>[1]Бюджет!I73+[1]Контракт!I73</f>
        <v>1</v>
      </c>
      <c r="J73" s="16">
        <f>[1]Бюджет!J73+[1]Контракт!J73</f>
        <v>0</v>
      </c>
      <c r="K73" s="16">
        <f>[1]Бюджет!K73+[1]Контракт!K73</f>
        <v>0</v>
      </c>
      <c r="L73" s="16">
        <f>[1]Бюджет!L73+[1]Контракт!L73</f>
        <v>0</v>
      </c>
      <c r="M73" s="17">
        <f>[1]Бюджет!M73+[1]Контракт!M73</f>
        <v>1</v>
      </c>
      <c r="N73" s="17">
        <f>[1]Бюджет!N73+[1]Контракт!N73</f>
        <v>13</v>
      </c>
      <c r="P73" s="2"/>
    </row>
    <row r="74" spans="1:16" s="1" customFormat="1" ht="18" customHeight="1" x14ac:dyDescent="0.25">
      <c r="A74" s="33" t="s">
        <v>136</v>
      </c>
      <c r="B74" s="15" t="s">
        <v>137</v>
      </c>
      <c r="C74" s="101" t="s">
        <v>138</v>
      </c>
      <c r="D74" s="16">
        <f>[1]Бюджет!D74+[1]Контракт!D74</f>
        <v>8</v>
      </c>
      <c r="E74" s="16">
        <f>[1]Бюджет!E74+[1]Контракт!E74</f>
        <v>14</v>
      </c>
      <c r="F74" s="16">
        <f>[1]Бюджет!F74+[1]Контракт!F74</f>
        <v>12</v>
      </c>
      <c r="G74" s="16">
        <f>[1]Бюджет!G74+[1]Контракт!G74</f>
        <v>6</v>
      </c>
      <c r="H74" s="17">
        <f>[1]Бюджет!H74+[1]Контракт!H74</f>
        <v>40</v>
      </c>
      <c r="I74" s="16">
        <f>[1]Бюджет!I74+[1]Контракт!I74</f>
        <v>13</v>
      </c>
      <c r="J74" s="16">
        <f>[1]Бюджет!J74+[1]Контракт!J74</f>
        <v>0</v>
      </c>
      <c r="K74" s="16">
        <f>[1]Бюджет!K74+[1]Контракт!K74</f>
        <v>0</v>
      </c>
      <c r="L74" s="16">
        <f>[1]Бюджет!L74+[1]Контракт!L74</f>
        <v>0</v>
      </c>
      <c r="M74" s="17">
        <f>[1]Бюджет!M74+[1]Контракт!M74</f>
        <v>13</v>
      </c>
      <c r="N74" s="17">
        <f>[1]Бюджет!N74+[1]Контракт!N74</f>
        <v>53</v>
      </c>
      <c r="P74" s="2"/>
    </row>
    <row r="75" spans="1:16" s="24" customFormat="1" ht="18" customHeight="1" x14ac:dyDescent="0.2">
      <c r="A75" s="56" t="s">
        <v>139</v>
      </c>
      <c r="B75" s="22"/>
      <c r="C75" s="102"/>
      <c r="D75" s="23">
        <f>[1]Бюджет!D75+[1]Контракт!D75</f>
        <v>8</v>
      </c>
      <c r="E75" s="23">
        <f>[1]Бюджет!E75+[1]Контракт!E75</f>
        <v>14</v>
      </c>
      <c r="F75" s="23">
        <f>[1]Бюджет!F75+[1]Контракт!F75</f>
        <v>12</v>
      </c>
      <c r="G75" s="23">
        <f>[1]Бюджет!G75+[1]Контракт!G75</f>
        <v>6</v>
      </c>
      <c r="H75" s="23">
        <f>[1]Бюджет!H75+[1]Контракт!H75</f>
        <v>40</v>
      </c>
      <c r="I75" s="23">
        <f>[1]Бюджет!I75+[1]Контракт!I75</f>
        <v>13</v>
      </c>
      <c r="J75" s="23">
        <f>[1]Бюджет!J75+[1]Контракт!J75</f>
        <v>0</v>
      </c>
      <c r="K75" s="23">
        <f>[1]Бюджет!K75+[1]Контракт!K75</f>
        <v>0</v>
      </c>
      <c r="L75" s="23">
        <f>[1]Бюджет!L75+[1]Контракт!L75</f>
        <v>0</v>
      </c>
      <c r="M75" s="23">
        <f>[1]Бюджет!M75+[1]Контракт!M75</f>
        <v>13</v>
      </c>
      <c r="N75" s="23">
        <f>[1]Бюджет!N75+[1]Контракт!N75</f>
        <v>53</v>
      </c>
    </row>
    <row r="76" spans="1:16" s="1" customFormat="1" ht="18" customHeight="1" x14ac:dyDescent="0.25">
      <c r="A76" s="33" t="s">
        <v>140</v>
      </c>
      <c r="B76" s="15" t="s">
        <v>141</v>
      </c>
      <c r="C76" s="20" t="s">
        <v>142</v>
      </c>
      <c r="D76" s="16">
        <f>[1]Бюджет!D76+[1]Контракт!D76</f>
        <v>3</v>
      </c>
      <c r="E76" s="16">
        <f>[1]Бюджет!E76+[1]Контракт!E76</f>
        <v>2</v>
      </c>
      <c r="F76" s="16">
        <f>[1]Бюджет!F76+[1]Контракт!F76</f>
        <v>1</v>
      </c>
      <c r="G76" s="16">
        <f>[1]Бюджет!G76+[1]Контракт!G76</f>
        <v>4</v>
      </c>
      <c r="H76" s="17">
        <f>[1]Бюджет!H76+[1]Контракт!H76</f>
        <v>10</v>
      </c>
      <c r="I76" s="16">
        <f>[1]Бюджет!I76+[1]Контракт!I76</f>
        <v>2</v>
      </c>
      <c r="J76" s="16">
        <f>[1]Бюджет!J76+[1]Контракт!J76</f>
        <v>0</v>
      </c>
      <c r="K76" s="16">
        <f>[1]Бюджет!K76+[1]Контракт!K76</f>
        <v>0</v>
      </c>
      <c r="L76" s="16">
        <f>[1]Бюджет!L76+[1]Контракт!L76</f>
        <v>0</v>
      </c>
      <c r="M76" s="17">
        <f>[1]Бюджет!M76+[1]Контракт!M76</f>
        <v>2</v>
      </c>
      <c r="N76" s="17">
        <f>[1]Бюджет!N76+[1]Контракт!N76</f>
        <v>12</v>
      </c>
      <c r="P76" s="2"/>
    </row>
    <row r="77" spans="1:16" s="1" customFormat="1" ht="18" customHeight="1" x14ac:dyDescent="0.25">
      <c r="A77" s="33" t="s">
        <v>143</v>
      </c>
      <c r="B77" s="15" t="s">
        <v>144</v>
      </c>
      <c r="C77" s="15"/>
      <c r="D77" s="16">
        <f>[1]Бюджет!D77+[1]Контракт!D77</f>
        <v>0</v>
      </c>
      <c r="E77" s="16">
        <f>[1]Бюджет!E77+[1]Контракт!E77</f>
        <v>0</v>
      </c>
      <c r="F77" s="16">
        <f>[1]Бюджет!F77+[1]Контракт!F77</f>
        <v>1</v>
      </c>
      <c r="G77" s="16">
        <f>[1]Бюджет!G77+[1]Контракт!G77</f>
        <v>1</v>
      </c>
      <c r="H77" s="17">
        <f>[1]Бюджет!H77+[1]Контракт!H77</f>
        <v>2</v>
      </c>
      <c r="I77" s="16">
        <f>[1]Бюджет!I77+[1]Контракт!I77</f>
        <v>0</v>
      </c>
      <c r="J77" s="16">
        <f>[1]Бюджет!J77+[1]Контракт!J77</f>
        <v>0</v>
      </c>
      <c r="K77" s="16">
        <f>[1]Бюджет!K77+[1]Контракт!K77</f>
        <v>0</v>
      </c>
      <c r="L77" s="16">
        <f>[1]Бюджет!L77+[1]Контракт!L77</f>
        <v>0</v>
      </c>
      <c r="M77" s="17">
        <f>[1]Бюджет!M77+[1]Контракт!M77</f>
        <v>0</v>
      </c>
      <c r="N77" s="17">
        <f>[1]Бюджет!N77+[1]Контракт!N77</f>
        <v>2</v>
      </c>
      <c r="P77" s="2"/>
    </row>
    <row r="78" spans="1:16" s="24" customFormat="1" ht="18" customHeight="1" x14ac:dyDescent="0.2">
      <c r="A78" s="56" t="s">
        <v>145</v>
      </c>
      <c r="B78" s="22" t="s">
        <v>146</v>
      </c>
      <c r="C78" s="22"/>
      <c r="D78" s="23">
        <f>[1]Бюджет!D78+[1]Контракт!D78</f>
        <v>0</v>
      </c>
      <c r="E78" s="23">
        <f>[1]Бюджет!E78+[1]Контракт!E78</f>
        <v>0</v>
      </c>
      <c r="F78" s="23">
        <f>[1]Бюджет!F78+[1]Контракт!F78</f>
        <v>1</v>
      </c>
      <c r="G78" s="23">
        <f>[1]Бюджет!G78+[1]Контракт!G78</f>
        <v>1</v>
      </c>
      <c r="H78" s="59">
        <f>[1]Бюджет!H78+[1]Контракт!H78</f>
        <v>2</v>
      </c>
      <c r="I78" s="23">
        <f>[1]Бюджет!I78+[1]Контракт!I78</f>
        <v>0</v>
      </c>
      <c r="J78" s="23">
        <f>[1]Бюджет!J78+[1]Контракт!J78</f>
        <v>0</v>
      </c>
      <c r="K78" s="23">
        <f>[1]Бюджет!K78+[1]Контракт!K78</f>
        <v>0</v>
      </c>
      <c r="L78" s="23">
        <f>[1]Бюджет!L78+[1]Контракт!L78</f>
        <v>0</v>
      </c>
      <c r="M78" s="59">
        <f>[1]Бюджет!M78+[1]Контракт!M78</f>
        <v>0</v>
      </c>
      <c r="N78" s="59">
        <f>[1]Бюджет!N78+[1]Контракт!N78</f>
        <v>2</v>
      </c>
    </row>
    <row r="79" spans="1:16" s="1" customFormat="1" ht="18" customHeight="1" x14ac:dyDescent="0.25">
      <c r="A79" s="26" t="s">
        <v>147</v>
      </c>
      <c r="B79" s="43"/>
      <c r="C79" s="43"/>
      <c r="D79" s="28">
        <f>[1]Бюджет!D79+[1]Контракт!D79</f>
        <v>36</v>
      </c>
      <c r="E79" s="28">
        <f>[1]Бюджет!E79+[1]Контракт!E79</f>
        <v>48</v>
      </c>
      <c r="F79" s="28">
        <f>[1]Бюджет!F79+[1]Контракт!F79</f>
        <v>45</v>
      </c>
      <c r="G79" s="28">
        <f>[1]Бюджет!G79+[1]Контракт!G79</f>
        <v>39</v>
      </c>
      <c r="H79" s="28">
        <f>[1]Бюджет!H79+[1]Контракт!H79</f>
        <v>168</v>
      </c>
      <c r="I79" s="28">
        <f>[1]Бюджет!I79+[1]Контракт!I79</f>
        <v>26</v>
      </c>
      <c r="J79" s="28">
        <f>[1]Бюджет!J79+[1]Контракт!J79</f>
        <v>0</v>
      </c>
      <c r="K79" s="28">
        <f>[1]Бюджет!K79+[1]Контракт!K79</f>
        <v>0</v>
      </c>
      <c r="L79" s="28">
        <f>[1]Бюджет!L79+[1]Контракт!L79</f>
        <v>0</v>
      </c>
      <c r="M79" s="28">
        <f>[1]Бюджет!M79+[1]Контракт!M79</f>
        <v>26</v>
      </c>
      <c r="N79" s="28">
        <f>[1]Бюджет!N79+[1]Контракт!N79</f>
        <v>194</v>
      </c>
      <c r="P79" s="2"/>
    </row>
    <row r="80" spans="1:16" s="1" customFormat="1" ht="22.5" customHeight="1" x14ac:dyDescent="0.25">
      <c r="A80" s="110" t="s">
        <v>148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  <c r="P80" s="2"/>
    </row>
    <row r="81" spans="1:16" s="1" customFormat="1" ht="18" customHeight="1" x14ac:dyDescent="0.25">
      <c r="A81" s="25" t="s">
        <v>149</v>
      </c>
      <c r="B81" s="15" t="s">
        <v>150</v>
      </c>
      <c r="C81" s="101" t="s">
        <v>151</v>
      </c>
      <c r="D81" s="16">
        <f>[1]Бюджет!D81+[1]Контракт!D81</f>
        <v>4</v>
      </c>
      <c r="E81" s="16">
        <f>[1]Бюджет!E81+[1]Контракт!E81</f>
        <v>0</v>
      </c>
      <c r="F81" s="16">
        <f>[1]Бюджет!F81+[1]Контракт!F81</f>
        <v>1</v>
      </c>
      <c r="G81" s="16">
        <f>[1]Бюджет!G81+[1]Контракт!G81</f>
        <v>8</v>
      </c>
      <c r="H81" s="17">
        <f>[1]Бюджет!H81+[1]Контракт!H81</f>
        <v>13</v>
      </c>
      <c r="I81" s="16">
        <f>[1]Бюджет!I81+[1]Контракт!I81</f>
        <v>4</v>
      </c>
      <c r="J81" s="16">
        <f>[1]Бюджет!J81+[1]Контракт!J81</f>
        <v>0</v>
      </c>
      <c r="K81" s="16">
        <f>[1]Бюджет!K81+[1]Контракт!K81</f>
        <v>0</v>
      </c>
      <c r="L81" s="16">
        <f>[1]Бюджет!L81+[1]Контракт!L81</f>
        <v>0</v>
      </c>
      <c r="M81" s="17">
        <f>[1]Бюджет!M81+[1]Контракт!M81</f>
        <v>4</v>
      </c>
      <c r="N81" s="17">
        <f>[1]Бюджет!N81+[1]Контракт!N81</f>
        <v>17</v>
      </c>
      <c r="P81" s="2"/>
    </row>
    <row r="82" spans="1:16" s="24" customFormat="1" ht="18" customHeight="1" x14ac:dyDescent="0.2">
      <c r="A82" s="39" t="s">
        <v>152</v>
      </c>
      <c r="B82" s="62"/>
      <c r="C82" s="106"/>
      <c r="D82" s="23">
        <f>[1]Бюджет!D82+[1]Контракт!D82</f>
        <v>3</v>
      </c>
      <c r="E82" s="23">
        <f>[1]Бюджет!E82+[1]Контракт!E82</f>
        <v>0</v>
      </c>
      <c r="F82" s="23">
        <f>[1]Бюджет!F82+[1]Контракт!F82</f>
        <v>1</v>
      </c>
      <c r="G82" s="23">
        <f>[1]Бюджет!G82+[1]Контракт!G82</f>
        <v>8</v>
      </c>
      <c r="H82" s="23">
        <f>[1]Бюджет!H82+[1]Контракт!H82</f>
        <v>12</v>
      </c>
      <c r="I82" s="23">
        <f>[1]Бюджет!I82+[1]Контракт!I82</f>
        <v>0</v>
      </c>
      <c r="J82" s="23">
        <f>[1]Бюджет!J82+[1]Контракт!J82</f>
        <v>0</v>
      </c>
      <c r="K82" s="23">
        <f>[1]Бюджет!K82+[1]Контракт!K82</f>
        <v>0</v>
      </c>
      <c r="L82" s="23">
        <f>[1]Бюджет!L82+[1]Контракт!L82</f>
        <v>0</v>
      </c>
      <c r="M82" s="23">
        <f>[1]Бюджет!M82+[1]Контракт!M82</f>
        <v>0</v>
      </c>
      <c r="N82" s="23">
        <f>[1]Бюджет!N82+[1]Контракт!N82</f>
        <v>12</v>
      </c>
    </row>
    <row r="83" spans="1:16" s="24" customFormat="1" ht="18" customHeight="1" x14ac:dyDescent="0.2">
      <c r="A83" s="39" t="s">
        <v>153</v>
      </c>
      <c r="B83" s="62"/>
      <c r="C83" s="106"/>
      <c r="D83" s="23">
        <f>[1]Бюджет!D83+[1]Контракт!D83</f>
        <v>0</v>
      </c>
      <c r="E83" s="23">
        <f>[1]Бюджет!E83+[1]Контракт!E83</f>
        <v>0</v>
      </c>
      <c r="F83" s="23">
        <f>[1]Бюджет!F83+[1]Контракт!F83</f>
        <v>0</v>
      </c>
      <c r="G83" s="23">
        <f>[1]Бюджет!G83+[1]Контракт!G83</f>
        <v>0</v>
      </c>
      <c r="H83" s="23">
        <f>[1]Бюджет!H83+[1]Контракт!H83</f>
        <v>0</v>
      </c>
      <c r="I83" s="23">
        <f>[1]Бюджет!I83+[1]Контракт!I83</f>
        <v>4</v>
      </c>
      <c r="J83" s="23">
        <f>[1]Бюджет!J83+[1]Контракт!J83</f>
        <v>0</v>
      </c>
      <c r="K83" s="23">
        <f>[1]Бюджет!K83+[1]Контракт!K83</f>
        <v>0</v>
      </c>
      <c r="L83" s="23">
        <f>[1]Бюджет!L83+[1]Контракт!L83</f>
        <v>0</v>
      </c>
      <c r="M83" s="23">
        <f>[1]Бюджет!M83+[1]Контракт!M83</f>
        <v>4</v>
      </c>
      <c r="N83" s="23">
        <f>[1]Бюджет!N83+[1]Контракт!N83</f>
        <v>4</v>
      </c>
    </row>
    <row r="84" spans="1:16" s="24" customFormat="1" ht="18" customHeight="1" x14ac:dyDescent="0.2">
      <c r="A84" s="39" t="s">
        <v>154</v>
      </c>
      <c r="B84" s="62"/>
      <c r="C84" s="102"/>
      <c r="D84" s="23">
        <f>[1]Бюджет!D84+[1]Контракт!D84</f>
        <v>1</v>
      </c>
      <c r="E84" s="23">
        <f>[1]Бюджет!E84+[1]Контракт!E84</f>
        <v>0</v>
      </c>
      <c r="F84" s="23">
        <f>[1]Бюджет!F84+[1]Контракт!F84</f>
        <v>0</v>
      </c>
      <c r="G84" s="23">
        <f>[1]Бюджет!G84+[1]Контракт!G84</f>
        <v>0</v>
      </c>
      <c r="H84" s="23">
        <f>[1]Бюджет!H84+[1]Контракт!H84</f>
        <v>1</v>
      </c>
      <c r="I84" s="23">
        <f>[1]Бюджет!I84+[1]Контракт!I84</f>
        <v>0</v>
      </c>
      <c r="J84" s="23">
        <f>[1]Бюджет!J84+[1]Контракт!J84</f>
        <v>0</v>
      </c>
      <c r="K84" s="23">
        <f>[1]Бюджет!K84+[1]Контракт!K84</f>
        <v>0</v>
      </c>
      <c r="L84" s="23">
        <f>[1]Бюджет!L84+[1]Контракт!L84</f>
        <v>0</v>
      </c>
      <c r="M84" s="23">
        <f>[1]Бюджет!M84+[1]Контракт!M84</f>
        <v>0</v>
      </c>
      <c r="N84" s="23">
        <f>[1]Бюджет!N84+[1]Контракт!N84</f>
        <v>1</v>
      </c>
    </row>
    <row r="85" spans="1:16" s="18" customFormat="1" ht="18" customHeight="1" x14ac:dyDescent="0.25">
      <c r="A85" s="63" t="s">
        <v>155</v>
      </c>
      <c r="B85" s="64" t="s">
        <v>156</v>
      </c>
      <c r="C85" s="103" t="s">
        <v>52</v>
      </c>
      <c r="D85" s="16">
        <f>[1]Бюджет!D85+[1]Контракт!D85</f>
        <v>0</v>
      </c>
      <c r="E85" s="16">
        <f>[1]Бюджет!E85+[1]Контракт!E85</f>
        <v>1</v>
      </c>
      <c r="F85" s="16">
        <f>[1]Бюджет!F85+[1]Контракт!F85</f>
        <v>2</v>
      </c>
      <c r="G85" s="16">
        <f>[1]Бюджет!G85+[1]Контракт!G85</f>
        <v>0</v>
      </c>
      <c r="H85" s="17">
        <f>[1]Бюджет!H85+[1]Контракт!H85</f>
        <v>3</v>
      </c>
      <c r="I85" s="16">
        <f>[1]Бюджет!I85+[1]Контракт!I85</f>
        <v>0</v>
      </c>
      <c r="J85" s="16">
        <f>[1]Бюджет!J85+[1]Контракт!J85</f>
        <v>0</v>
      </c>
      <c r="K85" s="16">
        <f>[1]Бюджет!K85+[1]Контракт!K85</f>
        <v>0</v>
      </c>
      <c r="L85" s="16">
        <f>[1]Бюджет!L85+[1]Контракт!L85</f>
        <v>0</v>
      </c>
      <c r="M85" s="17">
        <f>[1]Бюджет!M85+[1]Контракт!M85</f>
        <v>0</v>
      </c>
      <c r="N85" s="17">
        <f>[1]Бюджет!N85+[1]Контракт!N85</f>
        <v>3</v>
      </c>
      <c r="P85" s="2"/>
    </row>
    <row r="86" spans="1:16" s="24" customFormat="1" ht="18" customHeight="1" x14ac:dyDescent="0.2">
      <c r="A86" s="65" t="s">
        <v>155</v>
      </c>
      <c r="B86" s="66"/>
      <c r="C86" s="104"/>
      <c r="D86" s="23">
        <f>[1]Бюджет!D86+[1]Контракт!D86</f>
        <v>0</v>
      </c>
      <c r="E86" s="23">
        <f>[1]Бюджет!E86+[1]Контракт!E86</f>
        <v>1</v>
      </c>
      <c r="F86" s="23">
        <f>[1]Бюджет!F86+[1]Контракт!F86</f>
        <v>2</v>
      </c>
      <c r="G86" s="23">
        <f>[1]Бюджет!G86+[1]Контракт!G86</f>
        <v>0</v>
      </c>
      <c r="H86" s="23">
        <f>[1]Бюджет!H86+[1]Контракт!H86</f>
        <v>3</v>
      </c>
      <c r="I86" s="23">
        <f>[1]Бюджет!I86+[1]Контракт!I86</f>
        <v>0</v>
      </c>
      <c r="J86" s="23">
        <f>[1]Бюджет!J86+[1]Контракт!J86</f>
        <v>0</v>
      </c>
      <c r="K86" s="23">
        <f>[1]Бюджет!K86+[1]Контракт!K86</f>
        <v>0</v>
      </c>
      <c r="L86" s="23">
        <f>[1]Бюджет!L86+[1]Контракт!L86</f>
        <v>0</v>
      </c>
      <c r="M86" s="23">
        <f>[1]Бюджет!M86+[1]Контракт!M86</f>
        <v>0</v>
      </c>
      <c r="N86" s="23">
        <f>[1]Бюджет!N86+[1]Контракт!N86</f>
        <v>3</v>
      </c>
    </row>
    <row r="87" spans="1:16" s="24" customFormat="1" ht="18" customHeight="1" x14ac:dyDescent="0.2">
      <c r="A87" s="65" t="s">
        <v>157</v>
      </c>
      <c r="B87" s="66"/>
      <c r="C87" s="105"/>
      <c r="D87" s="23">
        <f>[1]Бюджет!D87+[1]Контракт!D87</f>
        <v>0</v>
      </c>
      <c r="E87" s="23">
        <f>[1]Бюджет!E87+[1]Контракт!E87</f>
        <v>0</v>
      </c>
      <c r="F87" s="23">
        <f>[1]Бюджет!F87+[1]Контракт!F87</f>
        <v>0</v>
      </c>
      <c r="G87" s="23">
        <f>[1]Бюджет!G87+[1]Контракт!G87</f>
        <v>0</v>
      </c>
      <c r="H87" s="23">
        <f>[1]Бюджет!H87+[1]Контракт!H87</f>
        <v>0</v>
      </c>
      <c r="I87" s="23">
        <f>[1]Бюджет!I87+[1]Контракт!I87</f>
        <v>0</v>
      </c>
      <c r="J87" s="23">
        <f>[1]Бюджет!J87+[1]Контракт!J87</f>
        <v>0</v>
      </c>
      <c r="K87" s="23">
        <f>[1]Бюджет!K87+[1]Контракт!K87</f>
        <v>0</v>
      </c>
      <c r="L87" s="23">
        <f>[1]Бюджет!L87+[1]Контракт!L87</f>
        <v>0</v>
      </c>
      <c r="M87" s="23">
        <f>[1]Бюджет!M87+[1]Контракт!M87</f>
        <v>0</v>
      </c>
      <c r="N87" s="23">
        <f>[1]Бюджет!N87+[1]Контракт!N87</f>
        <v>0</v>
      </c>
    </row>
    <row r="88" spans="1:16" s="1" customFormat="1" ht="18" customHeight="1" x14ac:dyDescent="0.25">
      <c r="A88" s="26" t="s">
        <v>158</v>
      </c>
      <c r="B88" s="43"/>
      <c r="C88" s="43"/>
      <c r="D88" s="28">
        <f>[1]Бюджет!D88+[1]Контракт!D88</f>
        <v>4</v>
      </c>
      <c r="E88" s="28">
        <f>[1]Бюджет!E88+[1]Контракт!E88</f>
        <v>1</v>
      </c>
      <c r="F88" s="28">
        <f>[1]Бюджет!F88+[1]Контракт!F88</f>
        <v>3</v>
      </c>
      <c r="G88" s="28">
        <f>[1]Бюджет!G88+[1]Контракт!G88</f>
        <v>8</v>
      </c>
      <c r="H88" s="28">
        <f>[1]Бюджет!H88+[1]Контракт!H88</f>
        <v>16</v>
      </c>
      <c r="I88" s="28">
        <f>[1]Бюджет!I88+[1]Контракт!I88</f>
        <v>4</v>
      </c>
      <c r="J88" s="28">
        <f>[1]Бюджет!J88+[1]Контракт!J88</f>
        <v>0</v>
      </c>
      <c r="K88" s="28">
        <f>[1]Бюджет!K88+[1]Контракт!K88</f>
        <v>0</v>
      </c>
      <c r="L88" s="28">
        <f>[1]Бюджет!L88+[1]Контракт!L88</f>
        <v>0</v>
      </c>
      <c r="M88" s="28">
        <f>[1]Бюджет!M88+[1]Контракт!M88</f>
        <v>4</v>
      </c>
      <c r="N88" s="28">
        <f>[1]Бюджет!N88+[1]Контракт!N88</f>
        <v>20</v>
      </c>
      <c r="P88" s="2"/>
    </row>
    <row r="89" spans="1:16" s="1" customFormat="1" ht="18" customHeight="1" x14ac:dyDescent="0.25">
      <c r="A89" s="107" t="s">
        <v>159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9"/>
      <c r="P89" s="2"/>
    </row>
    <row r="90" spans="1:16" s="1" customFormat="1" ht="24" customHeight="1" x14ac:dyDescent="0.25">
      <c r="A90" s="110" t="s">
        <v>160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2"/>
      <c r="P90" s="2"/>
    </row>
    <row r="91" spans="1:16" s="1" customFormat="1" ht="29.25" customHeight="1" x14ac:dyDescent="0.25">
      <c r="A91" s="67" t="s">
        <v>161</v>
      </c>
      <c r="B91" s="15" t="s">
        <v>162</v>
      </c>
      <c r="C91" s="101" t="s">
        <v>163</v>
      </c>
      <c r="D91" s="68">
        <f>[1]Бюджет!D91+[1]Контракт!D91</f>
        <v>9</v>
      </c>
      <c r="E91" s="69">
        <f>[1]Бюджет!E91+[1]Контракт!E91</f>
        <v>5</v>
      </c>
      <c r="F91" s="68">
        <f>[1]Бюджет!F91+[1]Контракт!F91</f>
        <v>3</v>
      </c>
      <c r="G91" s="69">
        <f>[1]Бюджет!G91+[1]Контракт!G91</f>
        <v>3</v>
      </c>
      <c r="H91" s="70">
        <f>[1]Бюджет!H91+[1]Контракт!H91</f>
        <v>20</v>
      </c>
      <c r="I91" s="68">
        <f>[1]Бюджет!I91+[1]Контракт!I91</f>
        <v>1</v>
      </c>
      <c r="J91" s="68">
        <f>[1]Бюджет!J91+[1]Контракт!J91</f>
        <v>0</v>
      </c>
      <c r="K91" s="68">
        <f>[1]Бюджет!K91+[1]Контракт!K91</f>
        <v>0</v>
      </c>
      <c r="L91" s="68">
        <f>[1]Бюджет!L91+[1]Контракт!L91</f>
        <v>0</v>
      </c>
      <c r="M91" s="70">
        <f>[1]Бюджет!M91+[1]Контракт!M91</f>
        <v>1</v>
      </c>
      <c r="N91" s="70">
        <f>[1]Бюджет!N91+[1]Контракт!N91</f>
        <v>21</v>
      </c>
      <c r="P91" s="2"/>
    </row>
    <row r="92" spans="1:16" s="24" customFormat="1" ht="18.75" customHeight="1" x14ac:dyDescent="0.2">
      <c r="A92" s="46" t="s">
        <v>164</v>
      </c>
      <c r="B92" s="22"/>
      <c r="C92" s="106"/>
      <c r="D92" s="71">
        <f>[1]Бюджет!D92+[1]Контракт!D92</f>
        <v>0</v>
      </c>
      <c r="E92" s="71">
        <f>[1]Бюджет!E92+[1]Контракт!E92</f>
        <v>0</v>
      </c>
      <c r="F92" s="71">
        <f>[1]Бюджет!F92+[1]Контракт!F92</f>
        <v>0</v>
      </c>
      <c r="G92" s="71">
        <f>[1]Бюджет!G92+[1]Контракт!G92</f>
        <v>0</v>
      </c>
      <c r="H92" s="71">
        <f>[1]Бюджет!H92+[1]Контракт!H92</f>
        <v>0</v>
      </c>
      <c r="I92" s="71">
        <f>[1]Бюджет!I92+[1]Контракт!I92</f>
        <v>1</v>
      </c>
      <c r="J92" s="71">
        <f>[1]Бюджет!J92+[1]Контракт!J92</f>
        <v>0</v>
      </c>
      <c r="K92" s="71">
        <f>[1]Бюджет!K92+[1]Контракт!K92</f>
        <v>0</v>
      </c>
      <c r="L92" s="71">
        <f>[1]Бюджет!L92+[1]Контракт!L92</f>
        <v>0</v>
      </c>
      <c r="M92" s="71">
        <f>[1]Бюджет!M92+[1]Контракт!M92</f>
        <v>1</v>
      </c>
      <c r="N92" s="71">
        <f>[1]Бюджет!N92+[1]Контракт!N92</f>
        <v>1</v>
      </c>
    </row>
    <row r="93" spans="1:16" s="24" customFormat="1" ht="18" customHeight="1" x14ac:dyDescent="0.2">
      <c r="A93" s="46" t="s">
        <v>165</v>
      </c>
      <c r="B93" s="22"/>
      <c r="C93" s="102"/>
      <c r="D93" s="71">
        <f>[1]Бюджет!D93+[1]Контракт!D93</f>
        <v>9</v>
      </c>
      <c r="E93" s="71">
        <f>[1]Бюджет!E93+[1]Контракт!E93</f>
        <v>5</v>
      </c>
      <c r="F93" s="71">
        <f>[1]Бюджет!F93+[1]Контракт!F93</f>
        <v>3</v>
      </c>
      <c r="G93" s="71">
        <f>[1]Бюджет!G93+[1]Контракт!G93</f>
        <v>3</v>
      </c>
      <c r="H93" s="71">
        <f>[1]Бюджет!H93+[1]Контракт!H93</f>
        <v>20</v>
      </c>
      <c r="I93" s="71">
        <f>[1]Бюджет!I93+[1]Контракт!I93</f>
        <v>0</v>
      </c>
      <c r="J93" s="71">
        <f>[1]Бюджет!J93+[1]Контракт!J93</f>
        <v>0</v>
      </c>
      <c r="K93" s="71">
        <f>[1]Бюджет!K93+[1]Контракт!K93</f>
        <v>0</v>
      </c>
      <c r="L93" s="71">
        <f>[1]Бюджет!L93+[1]Контракт!L93</f>
        <v>0</v>
      </c>
      <c r="M93" s="71">
        <f>[1]Бюджет!M93+[1]Контракт!M93</f>
        <v>0</v>
      </c>
      <c r="N93" s="71">
        <f>[1]Бюджет!N93+[1]Контракт!N93</f>
        <v>20</v>
      </c>
    </row>
    <row r="94" spans="1:16" s="1" customFormat="1" ht="18" customHeight="1" x14ac:dyDescent="0.25">
      <c r="A94" s="53" t="s">
        <v>166</v>
      </c>
      <c r="B94" s="15" t="s">
        <v>167</v>
      </c>
      <c r="C94" s="101" t="s">
        <v>168</v>
      </c>
      <c r="D94" s="68">
        <f>[1]Бюджет!D94+[1]Контракт!D94</f>
        <v>5</v>
      </c>
      <c r="E94" s="68">
        <f>[1]Бюджет!E94+[1]Контракт!E94</f>
        <v>4</v>
      </c>
      <c r="F94" s="68">
        <f>[1]Бюджет!F94+[1]Контракт!F94</f>
        <v>2</v>
      </c>
      <c r="G94" s="68">
        <f>[1]Бюджет!G94+[1]Контракт!G94</f>
        <v>0</v>
      </c>
      <c r="H94" s="70">
        <f>[1]Бюджет!H94+[1]Контракт!H94</f>
        <v>11</v>
      </c>
      <c r="I94" s="68">
        <f>[1]Бюджет!I94+[1]Контракт!I94</f>
        <v>4</v>
      </c>
      <c r="J94" s="68">
        <f>[1]Бюджет!J94+[1]Контракт!J94</f>
        <v>0</v>
      </c>
      <c r="K94" s="68">
        <f>[1]Бюджет!K94+[1]Контракт!K94</f>
        <v>0</v>
      </c>
      <c r="L94" s="68">
        <f>[1]Бюджет!L94+[1]Контракт!L94</f>
        <v>0</v>
      </c>
      <c r="M94" s="70">
        <f>[1]Бюджет!M94+[1]Контракт!M94</f>
        <v>4</v>
      </c>
      <c r="N94" s="70">
        <f>[1]Бюджет!N94+[1]Контракт!N94</f>
        <v>15</v>
      </c>
      <c r="P94" s="2"/>
    </row>
    <row r="95" spans="1:16" s="24" customFormat="1" ht="18" customHeight="1" x14ac:dyDescent="0.2">
      <c r="A95" s="46" t="s">
        <v>166</v>
      </c>
      <c r="B95" s="22"/>
      <c r="C95" s="106"/>
      <c r="D95" s="71">
        <f>[1]Бюджет!D95+[1]Контракт!D95</f>
        <v>5</v>
      </c>
      <c r="E95" s="71">
        <f>[1]Бюджет!E95+[1]Контракт!E95</f>
        <v>4</v>
      </c>
      <c r="F95" s="71">
        <f>[1]Бюджет!F95+[1]Контракт!F95</f>
        <v>2</v>
      </c>
      <c r="G95" s="71">
        <f>[1]Бюджет!G95+[1]Контракт!G95</f>
        <v>0</v>
      </c>
      <c r="H95" s="71">
        <f>[1]Бюджет!H95+[1]Контракт!H95</f>
        <v>11</v>
      </c>
      <c r="I95" s="71">
        <f>[1]Бюджет!I95+[1]Контракт!I95</f>
        <v>4</v>
      </c>
      <c r="J95" s="71">
        <f>[1]Бюджет!J95+[1]Контракт!J95</f>
        <v>0</v>
      </c>
      <c r="K95" s="71">
        <f>[1]Бюджет!K95+[1]Контракт!K95</f>
        <v>0</v>
      </c>
      <c r="L95" s="71">
        <f>[1]Бюджет!L95+[1]Контракт!L95</f>
        <v>0</v>
      </c>
      <c r="M95" s="71">
        <f>[1]Бюджет!M95+[1]Контракт!M95</f>
        <v>4</v>
      </c>
      <c r="N95" s="71">
        <f>[1]Бюджет!N95+[1]Контракт!N95</f>
        <v>15</v>
      </c>
    </row>
    <row r="96" spans="1:16" s="24" customFormat="1" ht="18" customHeight="1" x14ac:dyDescent="0.2">
      <c r="A96" s="46" t="s">
        <v>169</v>
      </c>
      <c r="B96" s="22"/>
      <c r="C96" s="102"/>
      <c r="D96" s="71">
        <f>[1]Бюджет!D96+[1]Контракт!D96</f>
        <v>0</v>
      </c>
      <c r="E96" s="71">
        <f>[1]Бюджет!E96+[1]Контракт!E96</f>
        <v>0</v>
      </c>
      <c r="F96" s="71">
        <f>[1]Бюджет!F96+[1]Контракт!F96</f>
        <v>0</v>
      </c>
      <c r="G96" s="71">
        <f>[1]Бюджет!G96+[1]Контракт!G96</f>
        <v>0</v>
      </c>
      <c r="H96" s="71">
        <f>[1]Бюджет!H96+[1]Контракт!H96</f>
        <v>0</v>
      </c>
      <c r="I96" s="71">
        <f>[1]Бюджет!I96+[1]Контракт!I96</f>
        <v>0</v>
      </c>
      <c r="J96" s="71">
        <f>[1]Бюджет!J96+[1]Контракт!J96</f>
        <v>0</v>
      </c>
      <c r="K96" s="71">
        <f>[1]Бюджет!K96+[1]Контракт!K96</f>
        <v>0</v>
      </c>
      <c r="L96" s="71">
        <f>[1]Бюджет!L96+[1]Контракт!L96</f>
        <v>0</v>
      </c>
      <c r="M96" s="71">
        <f>[1]Бюджет!M96+[1]Контракт!M96</f>
        <v>0</v>
      </c>
      <c r="N96" s="71">
        <f>[1]Бюджет!N96+[1]Контракт!N96</f>
        <v>0</v>
      </c>
    </row>
    <row r="97" spans="1:16" s="1" customFormat="1" ht="18" customHeight="1" x14ac:dyDescent="0.25">
      <c r="A97" s="53" t="s">
        <v>170</v>
      </c>
      <c r="B97" s="48" t="s">
        <v>171</v>
      </c>
      <c r="C97" s="103" t="s">
        <v>172</v>
      </c>
      <c r="D97" s="68">
        <f>[1]Бюджет!D97+[1]Контракт!D97</f>
        <v>16</v>
      </c>
      <c r="E97" s="68">
        <f>[1]Бюджет!E97+[1]Контракт!E97</f>
        <v>14</v>
      </c>
      <c r="F97" s="68">
        <f>[1]Бюджет!F97+[1]Контракт!F97</f>
        <v>13</v>
      </c>
      <c r="G97" s="68">
        <f>[1]Бюджет!G97+[1]Контракт!G97</f>
        <v>4</v>
      </c>
      <c r="H97" s="70">
        <f>[1]Бюджет!H97+[1]Контракт!H97</f>
        <v>47</v>
      </c>
      <c r="I97" s="68">
        <f>[1]Бюджет!I97+[1]Контракт!I97</f>
        <v>9</v>
      </c>
      <c r="J97" s="68">
        <f>[1]Бюджет!J97+[1]Контракт!J97</f>
        <v>0</v>
      </c>
      <c r="K97" s="68">
        <f>[1]Бюджет!K97+[1]Контракт!K97</f>
        <v>0</v>
      </c>
      <c r="L97" s="68">
        <f>[1]Бюджет!L97+[1]Контракт!L97</f>
        <v>0</v>
      </c>
      <c r="M97" s="70">
        <f>[1]Бюджет!M97+[1]Контракт!M97</f>
        <v>9</v>
      </c>
      <c r="N97" s="70">
        <f>[1]Бюджет!N97+[1]Контракт!N97</f>
        <v>56</v>
      </c>
      <c r="P97" s="2"/>
    </row>
    <row r="98" spans="1:16" s="24" customFormat="1" ht="18" customHeight="1" x14ac:dyDescent="0.2">
      <c r="A98" s="46" t="s">
        <v>173</v>
      </c>
      <c r="B98" s="51"/>
      <c r="C98" s="105"/>
      <c r="D98" s="71">
        <f>[1]Бюджет!D98+[1]Контракт!D98</f>
        <v>16</v>
      </c>
      <c r="E98" s="71">
        <f>[1]Бюджет!E98+[1]Контракт!E98</f>
        <v>14</v>
      </c>
      <c r="F98" s="71">
        <f>[1]Бюджет!F98+[1]Контракт!F98</f>
        <v>13</v>
      </c>
      <c r="G98" s="71">
        <f>[1]Бюджет!G98+[1]Контракт!G98</f>
        <v>4</v>
      </c>
      <c r="H98" s="71">
        <f>[1]Бюджет!H98+[1]Контракт!H98</f>
        <v>47</v>
      </c>
      <c r="I98" s="71">
        <f>[1]Бюджет!I98+[1]Контракт!I98</f>
        <v>9</v>
      </c>
      <c r="J98" s="71">
        <f>[1]Бюджет!J98+[1]Контракт!J98</f>
        <v>0</v>
      </c>
      <c r="K98" s="71">
        <f>[1]Бюджет!K98+[1]Контракт!K98</f>
        <v>0</v>
      </c>
      <c r="L98" s="71">
        <f>[1]Бюджет!L98+[1]Контракт!L98</f>
        <v>0</v>
      </c>
      <c r="M98" s="71">
        <f>[1]Бюджет!M98+[1]Контракт!M98</f>
        <v>9</v>
      </c>
      <c r="N98" s="71">
        <f>[1]Бюджет!N98+[1]Контракт!N98</f>
        <v>56</v>
      </c>
    </row>
    <row r="99" spans="1:16" s="1" customFormat="1" ht="34.5" customHeight="1" x14ac:dyDescent="0.25">
      <c r="A99" s="33" t="s">
        <v>174</v>
      </c>
      <c r="B99" s="48" t="s">
        <v>175</v>
      </c>
      <c r="C99" s="103" t="s">
        <v>176</v>
      </c>
      <c r="D99" s="68">
        <f>[1]Бюджет!D99+[1]Контракт!D99</f>
        <v>8</v>
      </c>
      <c r="E99" s="68">
        <f>[1]Бюджет!E99+[1]Контракт!E99</f>
        <v>5</v>
      </c>
      <c r="F99" s="68">
        <f>[1]Бюджет!F99+[1]Контракт!F99</f>
        <v>3</v>
      </c>
      <c r="G99" s="68">
        <f>[1]Бюджет!G99+[1]Контракт!G99</f>
        <v>8</v>
      </c>
      <c r="H99" s="70">
        <f>[1]Бюджет!H99+[1]Контракт!H99</f>
        <v>24</v>
      </c>
      <c r="I99" s="68">
        <f>[1]Бюджет!I99+[1]Контракт!I99</f>
        <v>3</v>
      </c>
      <c r="J99" s="68">
        <f>[1]Бюджет!J99+[1]Контракт!J99</f>
        <v>0</v>
      </c>
      <c r="K99" s="68">
        <f>[1]Бюджет!K99+[1]Контракт!K99</f>
        <v>0</v>
      </c>
      <c r="L99" s="68">
        <f>[1]Бюджет!L99+[1]Контракт!L99</f>
        <v>0</v>
      </c>
      <c r="M99" s="70">
        <f>[1]Бюджет!M99+[1]Контракт!M99</f>
        <v>3</v>
      </c>
      <c r="N99" s="70">
        <f>[1]Бюджет!N99+[1]Контракт!N99</f>
        <v>27</v>
      </c>
      <c r="P99" s="2"/>
    </row>
    <row r="100" spans="1:16" s="24" customFormat="1" ht="18.75" customHeight="1" x14ac:dyDescent="0.2">
      <c r="A100" s="56" t="s">
        <v>177</v>
      </c>
      <c r="B100" s="51"/>
      <c r="C100" s="105"/>
      <c r="D100" s="71">
        <f>[1]Бюджет!D100+[1]Контракт!D100</f>
        <v>8</v>
      </c>
      <c r="E100" s="71">
        <f>[1]Бюджет!E100+[1]Контракт!E100</f>
        <v>5</v>
      </c>
      <c r="F100" s="71">
        <f>[1]Бюджет!F100+[1]Контракт!F100</f>
        <v>3</v>
      </c>
      <c r="G100" s="71">
        <f>[1]Бюджет!G100+[1]Контракт!G100</f>
        <v>8</v>
      </c>
      <c r="H100" s="71">
        <f>[1]Бюджет!H100+[1]Контракт!H100</f>
        <v>24</v>
      </c>
      <c r="I100" s="71">
        <f>[1]Бюджет!I100+[1]Контракт!I100</f>
        <v>3</v>
      </c>
      <c r="J100" s="71">
        <f>[1]Бюджет!J100+[1]Контракт!J100</f>
        <v>0</v>
      </c>
      <c r="K100" s="71">
        <f>[1]Бюджет!K100+[1]Контракт!K100</f>
        <v>0</v>
      </c>
      <c r="L100" s="71">
        <f>[1]Бюджет!L100+[1]Контракт!L100</f>
        <v>0</v>
      </c>
      <c r="M100" s="71">
        <f>[1]Бюджет!M100+[1]Контракт!M100</f>
        <v>3</v>
      </c>
      <c r="N100" s="71">
        <f>[1]Бюджет!N100+[1]Контракт!N100</f>
        <v>27</v>
      </c>
    </row>
    <row r="101" spans="1:16" s="1" customFormat="1" ht="18" customHeight="1" x14ac:dyDescent="0.25">
      <c r="A101" s="53" t="s">
        <v>178</v>
      </c>
      <c r="B101" s="15" t="s">
        <v>179</v>
      </c>
      <c r="C101" s="15" t="s">
        <v>180</v>
      </c>
      <c r="D101" s="68">
        <f>[1]Бюджет!D101+[1]Контракт!D101</f>
        <v>31</v>
      </c>
      <c r="E101" s="68">
        <f>[1]Бюджет!E101+[1]Контракт!E101</f>
        <v>23</v>
      </c>
      <c r="F101" s="68">
        <f>[1]Бюджет!F101+[1]Контракт!F101</f>
        <v>20</v>
      </c>
      <c r="G101" s="68">
        <f>[1]Бюджет!G101+[1]Контракт!G101</f>
        <v>18</v>
      </c>
      <c r="H101" s="70">
        <f>[1]Бюджет!H101+[1]Контракт!H101</f>
        <v>92</v>
      </c>
      <c r="I101" s="68">
        <f>[1]Бюджет!I101+[1]Контракт!I101</f>
        <v>7</v>
      </c>
      <c r="J101" s="68">
        <f>[1]Бюджет!J101+[1]Контракт!J101</f>
        <v>0</v>
      </c>
      <c r="K101" s="68">
        <f>[1]Бюджет!K101+[1]Контракт!K101</f>
        <v>0</v>
      </c>
      <c r="L101" s="68">
        <f>[1]Бюджет!L101+[1]Контракт!L101</f>
        <v>0</v>
      </c>
      <c r="M101" s="70">
        <f>[1]Бюджет!M101+[1]Контракт!M101</f>
        <v>7</v>
      </c>
      <c r="N101" s="70">
        <f>[1]Бюджет!N101+[1]Контракт!N101</f>
        <v>99</v>
      </c>
      <c r="P101" s="2"/>
    </row>
    <row r="102" spans="1:16" s="1" customFormat="1" ht="30.75" customHeight="1" x14ac:dyDescent="0.25">
      <c r="A102" s="53" t="s">
        <v>181</v>
      </c>
      <c r="B102" s="20" t="s">
        <v>182</v>
      </c>
      <c r="C102" s="72" t="s">
        <v>183</v>
      </c>
      <c r="D102" s="68">
        <f>[1]Бюджет!D102+[1]Контракт!D102</f>
        <v>12</v>
      </c>
      <c r="E102" s="68">
        <f>[1]Бюджет!E102+[1]Контракт!E102</f>
        <v>0</v>
      </c>
      <c r="F102" s="68">
        <f>[1]Бюджет!F102+[1]Контракт!F102</f>
        <v>0</v>
      </c>
      <c r="G102" s="68">
        <f>[1]Бюджет!G102+[1]Контракт!G102</f>
        <v>0</v>
      </c>
      <c r="H102" s="70">
        <f>[1]Бюджет!H102+[1]Контракт!H102</f>
        <v>12</v>
      </c>
      <c r="I102" s="68">
        <f>[1]Бюджет!I102+[1]Контракт!I102</f>
        <v>2</v>
      </c>
      <c r="J102" s="68">
        <f>[1]Бюджет!J102+[1]Контракт!J102</f>
        <v>0</v>
      </c>
      <c r="K102" s="68">
        <f>[1]Бюджет!K102+[1]Контракт!K102</f>
        <v>0</v>
      </c>
      <c r="L102" s="68">
        <f>[1]Бюджет!L102+[1]Контракт!L102</f>
        <v>0</v>
      </c>
      <c r="M102" s="70">
        <f>[1]Бюджет!M102+[1]Контракт!M102</f>
        <v>2</v>
      </c>
      <c r="N102" s="73">
        <f>[1]Бюджет!N102+[1]Контракт!N102</f>
        <v>14</v>
      </c>
      <c r="P102" s="2"/>
    </row>
    <row r="103" spans="1:16" s="1" customFormat="1" ht="18" customHeight="1" x14ac:dyDescent="0.25">
      <c r="A103" s="53" t="s">
        <v>184</v>
      </c>
      <c r="B103" s="49" t="s">
        <v>185</v>
      </c>
      <c r="C103" s="103" t="s">
        <v>186</v>
      </c>
      <c r="D103" s="68">
        <f>[1]Бюджет!D103+[1]Контракт!D103</f>
        <v>10</v>
      </c>
      <c r="E103" s="68">
        <f>[1]Бюджет!E103+[1]Контракт!E103</f>
        <v>5</v>
      </c>
      <c r="F103" s="68">
        <f>[1]Бюджет!F103+[1]Контракт!F103</f>
        <v>8</v>
      </c>
      <c r="G103" s="68">
        <f>[1]Бюджет!G103+[1]Контракт!G103</f>
        <v>5</v>
      </c>
      <c r="H103" s="70">
        <f>[1]Бюджет!H103+[1]Контракт!H103</f>
        <v>28</v>
      </c>
      <c r="I103" s="68">
        <f>[1]Бюджет!I103+[1]Контракт!I103</f>
        <v>1</v>
      </c>
      <c r="J103" s="68">
        <f>[1]Бюджет!J103+[1]Контракт!J103</f>
        <v>0</v>
      </c>
      <c r="K103" s="68">
        <f>[1]Бюджет!K103+[1]Контракт!K103</f>
        <v>0</v>
      </c>
      <c r="L103" s="68">
        <f>[1]Бюджет!L103+[1]Контракт!L103</f>
        <v>0</v>
      </c>
      <c r="M103" s="70">
        <f>[1]Бюджет!M103+[1]Контракт!M103</f>
        <v>1</v>
      </c>
      <c r="N103" s="70">
        <f>[1]Бюджет!N103+[1]Контракт!N103</f>
        <v>29</v>
      </c>
      <c r="P103" s="2"/>
    </row>
    <row r="104" spans="1:16" s="24" customFormat="1" ht="18" customHeight="1" x14ac:dyDescent="0.2">
      <c r="A104" s="46" t="s">
        <v>187</v>
      </c>
      <c r="B104" s="61"/>
      <c r="C104" s="104"/>
      <c r="D104" s="71">
        <f>[1]Бюджет!D104+[1]Контракт!D104</f>
        <v>10</v>
      </c>
      <c r="E104" s="71">
        <f>[1]Бюджет!E104+[1]Контракт!E104</f>
        <v>5</v>
      </c>
      <c r="F104" s="71">
        <f>[1]Бюджет!F104+[1]Контракт!F104</f>
        <v>8</v>
      </c>
      <c r="G104" s="71">
        <f>[1]Бюджет!G104+[1]Контракт!G104</f>
        <v>5</v>
      </c>
      <c r="H104" s="71">
        <f>[1]Бюджет!H104+[1]Контракт!H104</f>
        <v>28</v>
      </c>
      <c r="I104" s="71">
        <f>[1]Бюджет!I104+[1]Контракт!I104</f>
        <v>0</v>
      </c>
      <c r="J104" s="71">
        <f>[1]Бюджет!J104+[1]Контракт!J104</f>
        <v>0</v>
      </c>
      <c r="K104" s="71">
        <f>[1]Бюджет!K104+[1]Контракт!K104</f>
        <v>0</v>
      </c>
      <c r="L104" s="71">
        <f>[1]Бюджет!L104+[1]Контракт!L104</f>
        <v>0</v>
      </c>
      <c r="M104" s="71">
        <f>[1]Бюджет!M104+[1]Контракт!M104</f>
        <v>0</v>
      </c>
      <c r="N104" s="71">
        <f>[1]Бюджет!N104+[1]Контракт!N104</f>
        <v>28</v>
      </c>
    </row>
    <row r="105" spans="1:16" s="24" customFormat="1" ht="18" customHeight="1" x14ac:dyDescent="0.2">
      <c r="A105" s="46" t="s">
        <v>188</v>
      </c>
      <c r="B105" s="61"/>
      <c r="C105" s="105"/>
      <c r="D105" s="71">
        <f>[1]Бюджет!D105+[1]Контракт!D105</f>
        <v>0</v>
      </c>
      <c r="E105" s="71">
        <f>[1]Бюджет!E105+[1]Контракт!E105</f>
        <v>0</v>
      </c>
      <c r="F105" s="71">
        <f>[1]Бюджет!F105+[1]Контракт!F105</f>
        <v>0</v>
      </c>
      <c r="G105" s="71">
        <f>[1]Бюджет!G105+[1]Контракт!G105</f>
        <v>0</v>
      </c>
      <c r="H105" s="71">
        <f>[1]Бюджет!H105+[1]Контракт!H105</f>
        <v>0</v>
      </c>
      <c r="I105" s="71">
        <f>[1]Бюджет!I105+[1]Контракт!I105</f>
        <v>1</v>
      </c>
      <c r="J105" s="71">
        <f>[1]Бюджет!J105+[1]Контракт!J105</f>
        <v>0</v>
      </c>
      <c r="K105" s="71">
        <f>[1]Бюджет!K105+[1]Контракт!K105</f>
        <v>0</v>
      </c>
      <c r="L105" s="71">
        <f>[1]Бюджет!L105+[1]Контракт!L105</f>
        <v>0</v>
      </c>
      <c r="M105" s="71">
        <f>[1]Бюджет!M105+[1]Контракт!M105</f>
        <v>1</v>
      </c>
      <c r="N105" s="71">
        <f>[1]Бюджет!N105+[1]Контракт!N105</f>
        <v>1</v>
      </c>
    </row>
    <row r="106" spans="1:16" s="75" customFormat="1" ht="33" customHeight="1" x14ac:dyDescent="0.25">
      <c r="A106" s="74" t="s">
        <v>189</v>
      </c>
      <c r="B106" s="48" t="s">
        <v>190</v>
      </c>
      <c r="C106" s="48" t="s">
        <v>191</v>
      </c>
      <c r="D106" s="68">
        <f>[1]Бюджет!D106+[1]Контракт!D106</f>
        <v>0</v>
      </c>
      <c r="E106" s="68">
        <f>[1]Бюджет!E106+[1]Контракт!E106</f>
        <v>0</v>
      </c>
      <c r="F106" s="68">
        <f>[1]Бюджет!F106+[1]Контракт!F106</f>
        <v>0</v>
      </c>
      <c r="G106" s="68">
        <f>[1]Бюджет!G106+[1]Контракт!G106</f>
        <v>3</v>
      </c>
      <c r="H106" s="70">
        <f>[1]Бюджет!H106+[1]Контракт!H106</f>
        <v>3</v>
      </c>
      <c r="I106" s="68">
        <f>[1]Бюджет!I106+[1]Контракт!I106</f>
        <v>9</v>
      </c>
      <c r="J106" s="68">
        <f>[1]Бюджет!J106+[1]Контракт!J106</f>
        <v>0</v>
      </c>
      <c r="K106" s="68">
        <f>[1]Бюджет!K106+[1]Контракт!K106</f>
        <v>1</v>
      </c>
      <c r="L106" s="68">
        <f>[1]Бюджет!L106+[1]Контракт!L106</f>
        <v>0</v>
      </c>
      <c r="M106" s="70">
        <f>[1]Бюджет!M106+[1]Контракт!M106</f>
        <v>10</v>
      </c>
      <c r="N106" s="70">
        <f>[1]Бюджет!N106+[1]Контракт!N106</f>
        <v>13</v>
      </c>
      <c r="P106" s="13"/>
    </row>
    <row r="107" spans="1:16" s="1" customFormat="1" ht="27" customHeight="1" x14ac:dyDescent="0.25">
      <c r="A107" s="26" t="s">
        <v>192</v>
      </c>
      <c r="B107" s="43"/>
      <c r="C107" s="76"/>
      <c r="D107" s="77">
        <f>[1]Бюджет!D107+[1]Контракт!D107</f>
        <v>91</v>
      </c>
      <c r="E107" s="77">
        <f>[1]Бюджет!E107+[1]Контракт!E107</f>
        <v>56</v>
      </c>
      <c r="F107" s="77">
        <f>[1]Бюджет!F107+[1]Контракт!F107</f>
        <v>49</v>
      </c>
      <c r="G107" s="77">
        <f>[1]Бюджет!G107+[1]Контракт!G107</f>
        <v>41</v>
      </c>
      <c r="H107" s="77">
        <f>[1]Бюджет!H107+[1]Контракт!H107</f>
        <v>237</v>
      </c>
      <c r="I107" s="77">
        <f>[1]Бюджет!I107+[1]Контракт!I107</f>
        <v>36</v>
      </c>
      <c r="J107" s="77">
        <f>[1]Бюджет!J107+[1]Контракт!J107</f>
        <v>0</v>
      </c>
      <c r="K107" s="77">
        <f>[1]Бюджет!K107+[1]Контракт!K107</f>
        <v>1</v>
      </c>
      <c r="L107" s="77">
        <f>[1]Бюджет!L107+[1]Контракт!L107</f>
        <v>0</v>
      </c>
      <c r="M107" s="77">
        <f>[1]Бюджет!M107+[1]Контракт!M107</f>
        <v>37</v>
      </c>
      <c r="N107" s="77">
        <f>[1]Бюджет!N107+[1]Контракт!N107</f>
        <v>274</v>
      </c>
      <c r="P107" s="2"/>
    </row>
    <row r="108" spans="1:16" s="1" customFormat="1" ht="18" customHeight="1" x14ac:dyDescent="0.25">
      <c r="A108" s="98" t="s">
        <v>193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100"/>
      <c r="P108" s="2"/>
    </row>
    <row r="109" spans="1:16" s="1" customFormat="1" ht="21" customHeight="1" x14ac:dyDescent="0.25">
      <c r="A109" s="29" t="s">
        <v>194</v>
      </c>
      <c r="B109" s="20" t="s">
        <v>195</v>
      </c>
      <c r="C109" s="101" t="s">
        <v>196</v>
      </c>
      <c r="D109" s="31">
        <f>[1]Бюджет!D109+[1]Контракт!D109</f>
        <v>35</v>
      </c>
      <c r="E109" s="31">
        <f>[1]Бюджет!E109+[1]Контракт!E109</f>
        <v>24</v>
      </c>
      <c r="F109" s="31">
        <f>[1]Бюджет!F109+[1]Контракт!F109</f>
        <v>17</v>
      </c>
      <c r="G109" s="31">
        <f>[1]Бюджет!G109+[1]Контракт!G109</f>
        <v>32</v>
      </c>
      <c r="H109" s="34">
        <f>[1]Бюджет!H109+[1]Контракт!H109</f>
        <v>108</v>
      </c>
      <c r="I109" s="31">
        <f>[1]Бюджет!I109+[1]Контракт!I109</f>
        <v>22</v>
      </c>
      <c r="J109" s="31">
        <f>[1]Бюджет!J109+[1]Контракт!J109</f>
        <v>0</v>
      </c>
      <c r="K109" s="31">
        <f>[1]Бюджет!K109+[1]Контракт!K109</f>
        <v>0</v>
      </c>
      <c r="L109" s="31">
        <f>[1]Бюджет!L109+[1]Контракт!L109</f>
        <v>0</v>
      </c>
      <c r="M109" s="34">
        <f>[1]Бюджет!M109+[1]Контракт!M109</f>
        <v>22</v>
      </c>
      <c r="N109" s="34">
        <f>[1]Бюджет!N109+[1]Контракт!N109</f>
        <v>130</v>
      </c>
      <c r="P109" s="2"/>
    </row>
    <row r="110" spans="1:16" s="24" customFormat="1" ht="18" customHeight="1" x14ac:dyDescent="0.2">
      <c r="A110" s="35" t="s">
        <v>194</v>
      </c>
      <c r="B110" s="36"/>
      <c r="C110" s="106"/>
      <c r="D110" s="37">
        <f>[1]Бюджет!D110+[1]Контракт!D110</f>
        <v>23</v>
      </c>
      <c r="E110" s="37">
        <f>[1]Бюджет!E110+[1]Контракт!E110</f>
        <v>24</v>
      </c>
      <c r="F110" s="37">
        <f>[1]Бюджет!F110+[1]Контракт!F110</f>
        <v>17</v>
      </c>
      <c r="G110" s="37">
        <f>[1]Бюджет!G110+[1]Контракт!G110</f>
        <v>32</v>
      </c>
      <c r="H110" s="37">
        <f>[1]Бюджет!H110+[1]Контракт!H110</f>
        <v>96</v>
      </c>
      <c r="I110" s="37">
        <f>[1]Бюджет!I110+[1]Контракт!I110</f>
        <v>0</v>
      </c>
      <c r="J110" s="37">
        <f>[1]Бюджет!J110+[1]Контракт!J110</f>
        <v>0</v>
      </c>
      <c r="K110" s="37">
        <f>[1]Бюджет!K110+[1]Контракт!K110</f>
        <v>0</v>
      </c>
      <c r="L110" s="37">
        <f>[1]Бюджет!L110+[1]Контракт!L110</f>
        <v>0</v>
      </c>
      <c r="M110" s="37">
        <f>[1]Бюджет!M110+[1]Контракт!M110</f>
        <v>0</v>
      </c>
      <c r="N110" s="37">
        <f>[1]Бюджет!N110+[1]Контракт!N110</f>
        <v>96</v>
      </c>
    </row>
    <row r="111" spans="1:16" s="24" customFormat="1" ht="21" customHeight="1" x14ac:dyDescent="0.2">
      <c r="A111" s="35" t="s">
        <v>197</v>
      </c>
      <c r="B111" s="36"/>
      <c r="C111" s="106"/>
      <c r="D111" s="37">
        <f>[1]Бюджет!D111+[1]Контракт!D111</f>
        <v>12</v>
      </c>
      <c r="E111" s="37">
        <f>[1]Бюджет!E111+[1]Контракт!E111</f>
        <v>0</v>
      </c>
      <c r="F111" s="37">
        <f>[1]Бюджет!F111+[1]Контракт!F111</f>
        <v>0</v>
      </c>
      <c r="G111" s="37">
        <f>[1]Бюджет!G111+[1]Контракт!G111</f>
        <v>0</v>
      </c>
      <c r="H111" s="37">
        <f>[1]Бюджет!H111+[1]Контракт!H111</f>
        <v>12</v>
      </c>
      <c r="I111" s="37">
        <f>[1]Бюджет!I111+[1]Контракт!I111</f>
        <v>0</v>
      </c>
      <c r="J111" s="37">
        <f>[1]Бюджет!J111+[1]Контракт!J111</f>
        <v>0</v>
      </c>
      <c r="K111" s="37">
        <f>[1]Бюджет!K111+[1]Контракт!K111</f>
        <v>0</v>
      </c>
      <c r="L111" s="37">
        <f>[1]Бюджет!L111+[1]Контракт!L111</f>
        <v>0</v>
      </c>
      <c r="M111" s="37">
        <f>[1]Бюджет!M111+[1]Контракт!M111</f>
        <v>0</v>
      </c>
      <c r="N111" s="37">
        <f>[1]Бюджет!N111+[1]Контракт!N111</f>
        <v>12</v>
      </c>
    </row>
    <row r="112" spans="1:16" s="24" customFormat="1" ht="21" customHeight="1" x14ac:dyDescent="0.2">
      <c r="A112" s="35" t="s">
        <v>198</v>
      </c>
      <c r="B112" s="36"/>
      <c r="C112" s="106"/>
      <c r="D112" s="37">
        <f>[1]Бюджет!D112+[1]Контракт!D112</f>
        <v>0</v>
      </c>
      <c r="E112" s="37">
        <f>[1]Бюджет!E112+[1]Контракт!E112</f>
        <v>0</v>
      </c>
      <c r="F112" s="37">
        <f>[1]Бюджет!F112+[1]Контракт!F112</f>
        <v>0</v>
      </c>
      <c r="G112" s="37">
        <f>[1]Бюджет!G112+[1]Контракт!G112</f>
        <v>0</v>
      </c>
      <c r="H112" s="37">
        <f>[1]Бюджет!H112+[1]Контракт!H112</f>
        <v>0</v>
      </c>
      <c r="I112" s="37">
        <f>[1]Бюджет!I112+[1]Контракт!I112</f>
        <v>13</v>
      </c>
      <c r="J112" s="37">
        <f>[1]Бюджет!J112+[1]Контракт!J112</f>
        <v>0</v>
      </c>
      <c r="K112" s="37">
        <f>[1]Бюджет!K112+[1]Контракт!K112</f>
        <v>0</v>
      </c>
      <c r="L112" s="37">
        <f>[1]Бюджет!L112+[1]Контракт!L112</f>
        <v>0</v>
      </c>
      <c r="M112" s="37">
        <f>[1]Бюджет!M112+[1]Контракт!M112</f>
        <v>13</v>
      </c>
      <c r="N112" s="37">
        <f>[1]Бюджет!N112+[1]Контракт!N112</f>
        <v>13</v>
      </c>
    </row>
    <row r="113" spans="1:16" s="24" customFormat="1" ht="21" customHeight="1" x14ac:dyDescent="0.2">
      <c r="A113" s="35" t="s">
        <v>199</v>
      </c>
      <c r="B113" s="36"/>
      <c r="C113" s="106"/>
      <c r="D113" s="37">
        <f>[1]Бюджет!D113+[1]Контракт!D113</f>
        <v>0</v>
      </c>
      <c r="E113" s="37">
        <f>[1]Бюджет!E113+[1]Контракт!E113</f>
        <v>0</v>
      </c>
      <c r="F113" s="37">
        <f>[1]Бюджет!F113+[1]Контракт!F113</f>
        <v>0</v>
      </c>
      <c r="G113" s="37">
        <f>[1]Бюджет!G113+[1]Контракт!G113</f>
        <v>0</v>
      </c>
      <c r="H113" s="37">
        <f>[1]Бюджет!H113+[1]Контракт!H113</f>
        <v>0</v>
      </c>
      <c r="I113" s="37">
        <f>[1]Бюджет!I113+[1]Контракт!I113</f>
        <v>0</v>
      </c>
      <c r="J113" s="37">
        <f>[1]Бюджет!J113+[1]Контракт!J113</f>
        <v>0</v>
      </c>
      <c r="K113" s="37">
        <f>[1]Бюджет!K113+[1]Контракт!K113</f>
        <v>0</v>
      </c>
      <c r="L113" s="37">
        <f>[1]Бюджет!L113+[1]Контракт!L113</f>
        <v>0</v>
      </c>
      <c r="M113" s="37">
        <f>[1]Бюджет!M113+[1]Контракт!M113</f>
        <v>0</v>
      </c>
      <c r="N113" s="37">
        <f>[1]Бюджет!N113+[1]Контракт!N113</f>
        <v>0</v>
      </c>
    </row>
    <row r="114" spans="1:16" s="24" customFormat="1" ht="20.25" customHeight="1" x14ac:dyDescent="0.2">
      <c r="A114" s="35" t="s">
        <v>200</v>
      </c>
      <c r="B114" s="36"/>
      <c r="C114" s="106"/>
      <c r="D114" s="37">
        <f>[1]Бюджет!D114+[1]Контракт!D114</f>
        <v>0</v>
      </c>
      <c r="E114" s="37">
        <f>[1]Бюджет!E114+[1]Контракт!E114</f>
        <v>0</v>
      </c>
      <c r="F114" s="37">
        <f>[1]Бюджет!F114+[1]Контракт!F114</f>
        <v>0</v>
      </c>
      <c r="G114" s="37">
        <f>[1]Бюджет!G114+[1]Контракт!G114</f>
        <v>0</v>
      </c>
      <c r="H114" s="37">
        <f>[1]Бюджет!H114+[1]Контракт!H114</f>
        <v>0</v>
      </c>
      <c r="I114" s="37">
        <f>[1]Бюджет!I114+[1]Контракт!I114</f>
        <v>0</v>
      </c>
      <c r="J114" s="37">
        <f>[1]Бюджет!J114+[1]Контракт!J114</f>
        <v>0</v>
      </c>
      <c r="K114" s="37">
        <f>[1]Бюджет!K114+[1]Контракт!K114</f>
        <v>0</v>
      </c>
      <c r="L114" s="37">
        <f>[1]Бюджет!L114+[1]Контракт!L114</f>
        <v>0</v>
      </c>
      <c r="M114" s="37">
        <f>[1]Бюджет!M114+[1]Контракт!M114</f>
        <v>0</v>
      </c>
      <c r="N114" s="37">
        <f>[1]Бюджет!N114+[1]Контракт!N114</f>
        <v>0</v>
      </c>
    </row>
    <row r="115" spans="1:16" s="24" customFormat="1" ht="17.25" customHeight="1" x14ac:dyDescent="0.2">
      <c r="A115" s="35" t="s">
        <v>201</v>
      </c>
      <c r="B115" s="36"/>
      <c r="C115" s="106"/>
      <c r="D115" s="37">
        <f>[1]Бюджет!D115+[1]Контракт!D115</f>
        <v>0</v>
      </c>
      <c r="E115" s="37">
        <f>[1]Бюджет!E115+[1]Контракт!E115</f>
        <v>0</v>
      </c>
      <c r="F115" s="37">
        <f>[1]Бюджет!F115+[1]Контракт!F115</f>
        <v>0</v>
      </c>
      <c r="G115" s="37">
        <f>[1]Бюджет!G115+[1]Контракт!G115</f>
        <v>0</v>
      </c>
      <c r="H115" s="37">
        <f>[1]Бюджет!H115+[1]Контракт!H115</f>
        <v>0</v>
      </c>
      <c r="I115" s="37">
        <f>[1]Бюджет!I115+[1]Контракт!I115</f>
        <v>9</v>
      </c>
      <c r="J115" s="37">
        <f>[1]Бюджет!J115+[1]Контракт!J115</f>
        <v>0</v>
      </c>
      <c r="K115" s="37">
        <f>[1]Бюджет!K115+[1]Контракт!K115</f>
        <v>0</v>
      </c>
      <c r="L115" s="37">
        <f>[1]Бюджет!L115+[1]Контракт!L115</f>
        <v>0</v>
      </c>
      <c r="M115" s="37">
        <f>[1]Бюджет!M115+[1]Контракт!M115</f>
        <v>9</v>
      </c>
      <c r="N115" s="37">
        <f>[1]Бюджет!N115+[1]Контракт!N115</f>
        <v>9</v>
      </c>
    </row>
    <row r="116" spans="1:16" s="24" customFormat="1" ht="21" customHeight="1" x14ac:dyDescent="0.2">
      <c r="A116" s="35" t="s">
        <v>202</v>
      </c>
      <c r="B116" s="36"/>
      <c r="C116" s="106"/>
      <c r="D116" s="37">
        <f>[1]Бюджет!D116+[1]Контракт!D116</f>
        <v>0</v>
      </c>
      <c r="E116" s="37">
        <f>[1]Бюджет!E116+[1]Контракт!E116</f>
        <v>0</v>
      </c>
      <c r="F116" s="37">
        <f>[1]Бюджет!F116+[1]Контракт!F116</f>
        <v>0</v>
      </c>
      <c r="G116" s="37">
        <f>[1]Бюджет!G116+[1]Контракт!G116</f>
        <v>0</v>
      </c>
      <c r="H116" s="37">
        <f>[1]Бюджет!H116+[1]Контракт!H116</f>
        <v>0</v>
      </c>
      <c r="I116" s="37">
        <f>[1]Бюджет!I116+[1]Контракт!I116</f>
        <v>0</v>
      </c>
      <c r="J116" s="37">
        <f>[1]Бюджет!J116+[1]Контракт!J116</f>
        <v>0</v>
      </c>
      <c r="K116" s="37">
        <f>[1]Бюджет!K116+[1]Контракт!K116</f>
        <v>0</v>
      </c>
      <c r="L116" s="37">
        <f>[1]Бюджет!L116+[1]Контракт!L116</f>
        <v>0</v>
      </c>
      <c r="M116" s="37">
        <f>[1]Бюджет!M116+[1]Контракт!M116</f>
        <v>0</v>
      </c>
      <c r="N116" s="37">
        <f>[1]Бюджет!N116+[1]Контракт!N116</f>
        <v>0</v>
      </c>
    </row>
    <row r="117" spans="1:16" s="1" customFormat="1" ht="16.5" customHeight="1" x14ac:dyDescent="0.25">
      <c r="A117" s="53" t="s">
        <v>203</v>
      </c>
      <c r="B117" s="15" t="s">
        <v>204</v>
      </c>
      <c r="C117" s="106"/>
      <c r="D117" s="31">
        <f>[1]Бюджет!D117+[1]Контракт!D117</f>
        <v>24</v>
      </c>
      <c r="E117" s="31">
        <f>[1]Бюджет!E117+[1]Контракт!E117</f>
        <v>28</v>
      </c>
      <c r="F117" s="31">
        <f>[1]Бюджет!F117+[1]Контракт!F117</f>
        <v>17</v>
      </c>
      <c r="G117" s="31">
        <f>[1]Бюджет!G117+[1]Контракт!G117</f>
        <v>18</v>
      </c>
      <c r="H117" s="34">
        <f>[1]Бюджет!H117+[1]Контракт!H117</f>
        <v>87</v>
      </c>
      <c r="I117" s="31">
        <f>[1]Бюджет!I117+[1]Контракт!I117</f>
        <v>11</v>
      </c>
      <c r="J117" s="31">
        <f>[1]Бюджет!J117+[1]Контракт!J117</f>
        <v>0</v>
      </c>
      <c r="K117" s="31">
        <f>[1]Бюджет!K117+[1]Контракт!K117</f>
        <v>0</v>
      </c>
      <c r="L117" s="31">
        <f>[1]Бюджет!L117+[1]Контракт!L117</f>
        <v>0</v>
      </c>
      <c r="M117" s="34">
        <f>[1]Бюджет!M117+[1]Контракт!M117</f>
        <v>11</v>
      </c>
      <c r="N117" s="34">
        <f>[1]Бюджет!N117+[1]Контракт!N117</f>
        <v>98</v>
      </c>
      <c r="P117" s="2"/>
    </row>
    <row r="118" spans="1:16" s="24" customFormat="1" ht="19.5" customHeight="1" x14ac:dyDescent="0.2">
      <c r="A118" s="35" t="s">
        <v>205</v>
      </c>
      <c r="B118" s="62"/>
      <c r="C118" s="102"/>
      <c r="D118" s="37">
        <f>[1]Бюджет!D118+[1]Контракт!D118</f>
        <v>24</v>
      </c>
      <c r="E118" s="37">
        <f>[1]Бюджет!E118+[1]Контракт!E118</f>
        <v>28</v>
      </c>
      <c r="F118" s="37">
        <f>[1]Бюджет!F118+[1]Контракт!F118</f>
        <v>17</v>
      </c>
      <c r="G118" s="37">
        <f>[1]Бюджет!G118+[1]Контракт!G118</f>
        <v>18</v>
      </c>
      <c r="H118" s="37">
        <f>[1]Бюджет!H118+[1]Контракт!H118</f>
        <v>87</v>
      </c>
      <c r="I118" s="37">
        <f>[1]Бюджет!I118+[1]Контракт!I118</f>
        <v>11</v>
      </c>
      <c r="J118" s="37">
        <f>[1]Бюджет!J118+[1]Контракт!J118</f>
        <v>0</v>
      </c>
      <c r="K118" s="37">
        <f>[1]Бюджет!K118+[1]Контракт!K118</f>
        <v>0</v>
      </c>
      <c r="L118" s="37">
        <f>[1]Бюджет!L118+[1]Контракт!L118</f>
        <v>0</v>
      </c>
      <c r="M118" s="37">
        <f>[1]Бюджет!M118+[1]Контракт!M118</f>
        <v>11</v>
      </c>
      <c r="N118" s="37">
        <f>[1]Бюджет!N118+[1]Контракт!N118</f>
        <v>98</v>
      </c>
    </row>
    <row r="119" spans="1:16" s="1" customFormat="1" ht="22.5" customHeight="1" x14ac:dyDescent="0.25">
      <c r="A119" s="63" t="s">
        <v>206</v>
      </c>
      <c r="B119" s="64" t="s">
        <v>207</v>
      </c>
      <c r="C119" s="103" t="s">
        <v>208</v>
      </c>
      <c r="D119" s="31">
        <f>[1]Бюджет!D119+[1]Контракт!D119</f>
        <v>0</v>
      </c>
      <c r="E119" s="31">
        <f>[1]Бюджет!E119+[1]Контракт!E119</f>
        <v>0</v>
      </c>
      <c r="F119" s="31">
        <f>[1]Бюджет!F119+[1]Контракт!F119</f>
        <v>0</v>
      </c>
      <c r="G119" s="31">
        <f>[1]Бюджет!G119+[1]Контракт!G119</f>
        <v>7</v>
      </c>
      <c r="H119" s="34">
        <f>[1]Бюджет!H119+[1]Контракт!H119</f>
        <v>7</v>
      </c>
      <c r="I119" s="31">
        <f>[1]Бюджет!I119+[1]Контракт!I119</f>
        <v>0</v>
      </c>
      <c r="J119" s="31">
        <f>[1]Бюджет!J119+[1]Контракт!J119</f>
        <v>0</v>
      </c>
      <c r="K119" s="31">
        <f>[1]Бюджет!K119+[1]Контракт!K119</f>
        <v>0</v>
      </c>
      <c r="L119" s="31">
        <f>[1]Бюджет!L119+[1]Контракт!L119</f>
        <v>0</v>
      </c>
      <c r="M119" s="34">
        <f>[1]Бюджет!M119+[1]Контракт!M119</f>
        <v>0</v>
      </c>
      <c r="N119" s="34">
        <f>[1]Бюджет!N119+[1]Контракт!N119</f>
        <v>7</v>
      </c>
      <c r="P119" s="2"/>
    </row>
    <row r="120" spans="1:16" s="24" customFormat="1" ht="17.25" customHeight="1" x14ac:dyDescent="0.2">
      <c r="A120" s="65" t="s">
        <v>206</v>
      </c>
      <c r="B120" s="66"/>
      <c r="C120" s="104"/>
      <c r="D120" s="37">
        <f>[1]Бюджет!D120+[1]Контракт!D120</f>
        <v>0</v>
      </c>
      <c r="E120" s="37">
        <f>[1]Бюджет!E120+[1]Контракт!E120</f>
        <v>0</v>
      </c>
      <c r="F120" s="37">
        <f>[1]Бюджет!F120+[1]Контракт!F120</f>
        <v>0</v>
      </c>
      <c r="G120" s="37">
        <f>[1]Бюджет!G120+[1]Контракт!G120</f>
        <v>7</v>
      </c>
      <c r="H120" s="37">
        <f>[1]Бюджет!H120+[1]Контракт!H120</f>
        <v>7</v>
      </c>
      <c r="I120" s="37">
        <f>[1]Бюджет!I120+[1]Контракт!I120</f>
        <v>0</v>
      </c>
      <c r="J120" s="37">
        <f>[1]Бюджет!J120+[1]Контракт!J120</f>
        <v>0</v>
      </c>
      <c r="K120" s="37">
        <f>[1]Бюджет!K120+[1]Контракт!K120</f>
        <v>0</v>
      </c>
      <c r="L120" s="37">
        <f>[1]Бюджет!L120+[1]Контракт!L120</f>
        <v>0</v>
      </c>
      <c r="M120" s="37">
        <f>[1]Бюджет!M120+[1]Контракт!M120</f>
        <v>0</v>
      </c>
      <c r="N120" s="37">
        <f>[1]Бюджет!N120+[1]Контракт!N120</f>
        <v>7</v>
      </c>
    </row>
    <row r="121" spans="1:16" s="24" customFormat="1" ht="20.25" customHeight="1" x14ac:dyDescent="0.2">
      <c r="A121" s="65" t="s">
        <v>209</v>
      </c>
      <c r="B121" s="66"/>
      <c r="C121" s="105"/>
      <c r="D121" s="37">
        <f>[1]Бюджет!D121+[1]Контракт!D121</f>
        <v>0</v>
      </c>
      <c r="E121" s="37">
        <f>[1]Бюджет!E121+[1]Контракт!E121</f>
        <v>0</v>
      </c>
      <c r="F121" s="37">
        <f>[1]Бюджет!F121+[1]Контракт!F121</f>
        <v>0</v>
      </c>
      <c r="G121" s="37">
        <f>[1]Бюджет!G121+[1]Контракт!G121</f>
        <v>0</v>
      </c>
      <c r="H121" s="37">
        <f>[1]Бюджет!H121+[1]Контракт!H121</f>
        <v>0</v>
      </c>
      <c r="I121" s="37">
        <f>[1]Бюджет!I121+[1]Контракт!I121</f>
        <v>0</v>
      </c>
      <c r="J121" s="37">
        <f>[1]Бюджет!J121+[1]Контракт!J121</f>
        <v>0</v>
      </c>
      <c r="K121" s="37">
        <f>[1]Бюджет!K121+[1]Контракт!K121</f>
        <v>0</v>
      </c>
      <c r="L121" s="37">
        <f>[1]Бюджет!L121+[1]Контракт!L121</f>
        <v>0</v>
      </c>
      <c r="M121" s="37">
        <f>[1]Бюджет!M121+[1]Контракт!M121</f>
        <v>0</v>
      </c>
      <c r="N121" s="37">
        <f>[1]Бюджет!N121+[1]Контракт!N121</f>
        <v>0</v>
      </c>
    </row>
    <row r="122" spans="1:16" s="24" customFormat="1" ht="20.25" customHeight="1" x14ac:dyDescent="0.2">
      <c r="A122" s="63" t="s">
        <v>210</v>
      </c>
      <c r="B122" s="66"/>
      <c r="C122" s="64" t="s">
        <v>211</v>
      </c>
      <c r="D122" s="31">
        <f>[1]Бюджет!D122+[1]Контракт!D122</f>
        <v>2</v>
      </c>
      <c r="E122" s="31">
        <f>[1]Бюджет!E122+[1]Контракт!E122</f>
        <v>0</v>
      </c>
      <c r="F122" s="31">
        <f>[1]Бюджет!F122+[1]Контракт!F122</f>
        <v>0</v>
      </c>
      <c r="G122" s="31">
        <f>[1]Бюджет!G122+[1]Контракт!G122</f>
        <v>0</v>
      </c>
      <c r="H122" s="34">
        <f>[1]Бюджет!H122+[1]Контракт!H122</f>
        <v>2</v>
      </c>
      <c r="I122" s="31">
        <f>[1]Бюджет!I122+[1]Контракт!I122</f>
        <v>0</v>
      </c>
      <c r="J122" s="31">
        <f>[1]Бюджет!J122+[1]Контракт!J122</f>
        <v>0</v>
      </c>
      <c r="K122" s="31">
        <f>[1]Бюджет!K122+[1]Контракт!K122</f>
        <v>0</v>
      </c>
      <c r="L122" s="31">
        <f>[1]Бюджет!L122+[1]Контракт!L122</f>
        <v>0</v>
      </c>
      <c r="M122" s="34">
        <f>[1]Бюджет!M122+[1]Контракт!M122</f>
        <v>0</v>
      </c>
      <c r="N122" s="34">
        <f>[1]Бюджет!N122+[1]Контракт!N122</f>
        <v>2</v>
      </c>
    </row>
    <row r="123" spans="1:16" s="75" customFormat="1" ht="18" customHeight="1" x14ac:dyDescent="0.25">
      <c r="A123" s="63" t="s">
        <v>212</v>
      </c>
      <c r="B123" s="64" t="s">
        <v>213</v>
      </c>
      <c r="C123" s="64" t="s">
        <v>214</v>
      </c>
      <c r="D123" s="31">
        <f>[1]Бюджет!D123+[1]Контракт!D123</f>
        <v>12</v>
      </c>
      <c r="E123" s="31">
        <f>[1]Бюджет!E123+[1]Контракт!E123</f>
        <v>1</v>
      </c>
      <c r="F123" s="31">
        <f>[1]Бюджет!F123+[1]Контракт!F123</f>
        <v>6</v>
      </c>
      <c r="G123" s="31">
        <f>[1]Бюджет!G123+[1]Контракт!G123</f>
        <v>3</v>
      </c>
      <c r="H123" s="34">
        <f>[1]Бюджет!H123+[1]Контракт!H123</f>
        <v>22</v>
      </c>
      <c r="I123" s="31">
        <f>[1]Бюджет!I123+[1]Контракт!I123</f>
        <v>5</v>
      </c>
      <c r="J123" s="31">
        <f>[1]Бюджет!J123+[1]Контракт!J123</f>
        <v>0</v>
      </c>
      <c r="K123" s="31">
        <f>[1]Бюджет!K123+[1]Контракт!K123</f>
        <v>0</v>
      </c>
      <c r="L123" s="31">
        <f>[1]Бюджет!L123+[1]Контракт!L123</f>
        <v>0</v>
      </c>
      <c r="M123" s="34">
        <f>[1]Бюджет!M123+[1]Контракт!M123</f>
        <v>5</v>
      </c>
      <c r="N123" s="34">
        <f>[1]Бюджет!N123+[1]Контракт!N123</f>
        <v>27</v>
      </c>
      <c r="P123" s="13"/>
    </row>
    <row r="124" spans="1:16" s="1" customFormat="1" ht="21.75" customHeight="1" x14ac:dyDescent="0.25">
      <c r="A124" s="26" t="s">
        <v>215</v>
      </c>
      <c r="B124" s="43"/>
      <c r="C124" s="44"/>
      <c r="D124" s="45">
        <f>[1]Бюджет!D124+[1]Контракт!D124</f>
        <v>73</v>
      </c>
      <c r="E124" s="45">
        <f>[1]Бюджет!E124+[1]Контракт!E124</f>
        <v>53</v>
      </c>
      <c r="F124" s="45">
        <f>[1]Бюджет!F124+[1]Контракт!F124</f>
        <v>40</v>
      </c>
      <c r="G124" s="45">
        <f>[1]Бюджет!G124+[1]Контракт!G124</f>
        <v>60</v>
      </c>
      <c r="H124" s="45">
        <f>[1]Бюджет!H124+[1]Контракт!H124</f>
        <v>226</v>
      </c>
      <c r="I124" s="45">
        <f>[1]Бюджет!I124+[1]Контракт!I124</f>
        <v>38</v>
      </c>
      <c r="J124" s="45">
        <f>[1]Бюджет!J124+[1]Контракт!J124</f>
        <v>0</v>
      </c>
      <c r="K124" s="45">
        <f>[1]Бюджет!K124+[1]Контракт!K124</f>
        <v>0</v>
      </c>
      <c r="L124" s="45">
        <f>[1]Бюджет!L124+[1]Контракт!L124</f>
        <v>0</v>
      </c>
      <c r="M124" s="45">
        <f>[1]Бюджет!M124+[1]Контракт!M124</f>
        <v>38</v>
      </c>
      <c r="N124" s="45">
        <f>[1]Бюджет!N124+[1]Контракт!N124</f>
        <v>264</v>
      </c>
      <c r="P124" s="2"/>
    </row>
    <row r="125" spans="1:16" s="1" customFormat="1" ht="21.75" customHeight="1" x14ac:dyDescent="0.25">
      <c r="A125" s="98" t="s">
        <v>216</v>
      </c>
      <c r="B125" s="99"/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  <c r="P125" s="2"/>
    </row>
    <row r="126" spans="1:16" s="1" customFormat="1" ht="21.75" customHeight="1" x14ac:dyDescent="0.25">
      <c r="A126" s="29" t="s">
        <v>194</v>
      </c>
      <c r="B126" s="20" t="s">
        <v>195</v>
      </c>
      <c r="C126" s="20" t="s">
        <v>196</v>
      </c>
      <c r="D126" s="78">
        <f>[1]Бюджет!D126+[1]Контракт!D126</f>
        <v>0</v>
      </c>
      <c r="E126" s="78">
        <f>[1]Бюджет!E126+[1]Контракт!E126</f>
        <v>0</v>
      </c>
      <c r="F126" s="78">
        <f>[1]Бюджет!F126+[1]Контракт!F126</f>
        <v>0</v>
      </c>
      <c r="G126" s="78">
        <f>[1]Бюджет!G126+[1]Контракт!G126</f>
        <v>0</v>
      </c>
      <c r="H126" s="79">
        <f>[1]Бюджет!H126+[1]Контракт!H126</f>
        <v>0</v>
      </c>
      <c r="I126" s="78">
        <f>[1]Бюджет!I126+[1]Контракт!I126</f>
        <v>0</v>
      </c>
      <c r="J126" s="78">
        <f>[1]Бюджет!J126+[1]Контракт!J126</f>
        <v>0</v>
      </c>
      <c r="K126" s="78">
        <f>[1]Бюджет!K126+[1]Контракт!K126</f>
        <v>0</v>
      </c>
      <c r="L126" s="78">
        <f>[1]Бюджет!L126+[1]Контракт!L126</f>
        <v>0</v>
      </c>
      <c r="M126" s="79">
        <f>[1]Бюджет!M126+[1]Контракт!M126</f>
        <v>0</v>
      </c>
      <c r="N126" s="79">
        <f>[1]Бюджет!N126+[1]Контракт!N126</f>
        <v>0</v>
      </c>
      <c r="P126" s="2"/>
    </row>
    <row r="127" spans="1:16" s="1" customFormat="1" ht="21.75" customHeight="1" x14ac:dyDescent="0.25">
      <c r="A127" s="29" t="s">
        <v>217</v>
      </c>
      <c r="B127" s="72" t="s">
        <v>218</v>
      </c>
      <c r="C127" s="101" t="s">
        <v>219</v>
      </c>
      <c r="D127" s="78">
        <f>[1]Бюджет!D127+[1]Контракт!D127</f>
        <v>8</v>
      </c>
      <c r="E127" s="78">
        <f>[1]Бюджет!E127+[1]Контракт!E127</f>
        <v>7</v>
      </c>
      <c r="F127" s="78">
        <f>[1]Бюджет!F127+[1]Контракт!F127</f>
        <v>0</v>
      </c>
      <c r="G127" s="78">
        <f>[1]Бюджет!G127+[1]Контракт!G127</f>
        <v>23</v>
      </c>
      <c r="H127" s="79">
        <f>[1]Бюджет!H127+[1]Контракт!H127</f>
        <v>38</v>
      </c>
      <c r="I127" s="78">
        <f>[1]Бюджет!I127+[1]Контракт!I127</f>
        <v>0</v>
      </c>
      <c r="J127" s="78">
        <f>[1]Бюджет!J127+[1]Контракт!J127</f>
        <v>0</v>
      </c>
      <c r="K127" s="78">
        <f>[1]Бюджет!K127+[1]Контракт!K127</f>
        <v>0</v>
      </c>
      <c r="L127" s="78">
        <f>[1]Бюджет!L127+[1]Контракт!L127</f>
        <v>0</v>
      </c>
      <c r="M127" s="79">
        <f>[1]Бюджет!M127+[1]Контракт!M127</f>
        <v>0</v>
      </c>
      <c r="N127" s="79">
        <f>[1]Бюджет!N127+[1]Контракт!N127</f>
        <v>38</v>
      </c>
      <c r="P127" s="2"/>
    </row>
    <row r="128" spans="1:16" s="24" customFormat="1" ht="17.25" customHeight="1" x14ac:dyDescent="0.2">
      <c r="A128" s="35" t="s">
        <v>220</v>
      </c>
      <c r="B128" s="62"/>
      <c r="C128" s="102"/>
      <c r="D128" s="80">
        <f>[1]Бюджет!D128+[1]Контракт!D128</f>
        <v>8</v>
      </c>
      <c r="E128" s="80">
        <f>[1]Бюджет!E128+[1]Контракт!E128</f>
        <v>7</v>
      </c>
      <c r="F128" s="80">
        <f>[1]Бюджет!F128+[1]Контракт!F128</f>
        <v>0</v>
      </c>
      <c r="G128" s="80">
        <f>[1]Бюджет!G128+[1]Контракт!G128</f>
        <v>23</v>
      </c>
      <c r="H128" s="80">
        <f>[1]Бюджет!H128+[1]Контракт!H128</f>
        <v>38</v>
      </c>
      <c r="I128" s="80">
        <f>[1]Бюджет!I128+[1]Контракт!I128</f>
        <v>0</v>
      </c>
      <c r="J128" s="80">
        <f>[1]Бюджет!J128+[1]Контракт!J128</f>
        <v>0</v>
      </c>
      <c r="K128" s="80">
        <f>[1]Бюджет!K128+[1]Контракт!K128</f>
        <v>0</v>
      </c>
      <c r="L128" s="80">
        <f>[1]Бюджет!L128+[1]Контракт!L128</f>
        <v>0</v>
      </c>
      <c r="M128" s="80">
        <f>[1]Бюджет!M128+[1]Контракт!M128</f>
        <v>0</v>
      </c>
      <c r="N128" s="80">
        <f>[1]Бюджет!N128+[1]Контракт!N128</f>
        <v>38</v>
      </c>
    </row>
    <row r="129" spans="1:18" s="1" customFormat="1" ht="23.25" customHeight="1" x14ac:dyDescent="0.25">
      <c r="A129" s="63" t="s">
        <v>206</v>
      </c>
      <c r="B129" s="64" t="s">
        <v>207</v>
      </c>
      <c r="C129" s="103" t="s">
        <v>208</v>
      </c>
      <c r="D129" s="78">
        <f>[1]Бюджет!D129+[1]Контракт!D129</f>
        <v>4</v>
      </c>
      <c r="E129" s="78">
        <f>[1]Бюджет!E129+[1]Контракт!E129</f>
        <v>11</v>
      </c>
      <c r="F129" s="78">
        <f>[1]Бюджет!F129+[1]Контракт!F129</f>
        <v>7</v>
      </c>
      <c r="G129" s="78">
        <f>[1]Бюджет!G129+[1]Контракт!G129</f>
        <v>0</v>
      </c>
      <c r="H129" s="79">
        <f>[1]Бюджет!H129+[1]Контракт!H129</f>
        <v>22</v>
      </c>
      <c r="I129" s="78">
        <f>[1]Бюджет!I129+[1]Контракт!I129</f>
        <v>67</v>
      </c>
      <c r="J129" s="78">
        <f>[1]Бюджет!J129+[1]Контракт!J129</f>
        <v>0</v>
      </c>
      <c r="K129" s="78">
        <f>[1]Бюджет!K129+[1]Контракт!K129</f>
        <v>2</v>
      </c>
      <c r="L129" s="78">
        <f>[1]Бюджет!L129+[1]Контракт!L129</f>
        <v>0</v>
      </c>
      <c r="M129" s="79">
        <f>[1]Бюджет!M129+[1]Контракт!M129</f>
        <v>69</v>
      </c>
      <c r="N129" s="79">
        <f>[1]Бюджет!N129+[1]Контракт!N129</f>
        <v>91</v>
      </c>
      <c r="P129" s="2"/>
    </row>
    <row r="130" spans="1:18" s="1" customFormat="1" ht="23.25" customHeight="1" x14ac:dyDescent="0.25">
      <c r="A130" s="65" t="s">
        <v>206</v>
      </c>
      <c r="B130" s="64"/>
      <c r="C130" s="104"/>
      <c r="D130" s="80">
        <f>[1]Бюджет!D130+[1]Контракт!D130</f>
        <v>4</v>
      </c>
      <c r="E130" s="80">
        <f>[1]Бюджет!E130+[1]Контракт!E130</f>
        <v>11</v>
      </c>
      <c r="F130" s="80">
        <f>[1]Бюджет!F130+[1]Контракт!F130</f>
        <v>7</v>
      </c>
      <c r="G130" s="80">
        <f>[1]Бюджет!G130+[1]Контракт!G130</f>
        <v>0</v>
      </c>
      <c r="H130" s="80">
        <f>[1]Бюджет!H130+[1]Контракт!H130</f>
        <v>22</v>
      </c>
      <c r="I130" s="80">
        <f>[1]Бюджет!I130+[1]Контракт!I130</f>
        <v>52</v>
      </c>
      <c r="J130" s="80">
        <f>[1]Бюджет!J130+[1]Контракт!J130</f>
        <v>0</v>
      </c>
      <c r="K130" s="80">
        <f>[1]Бюджет!K130+[1]Контракт!K130</f>
        <v>2</v>
      </c>
      <c r="L130" s="80">
        <f>[1]Бюджет!L130+[1]Контракт!L130</f>
        <v>0</v>
      </c>
      <c r="M130" s="80">
        <f>[1]Бюджет!M130+[1]Контракт!M130</f>
        <v>54</v>
      </c>
      <c r="N130" s="80">
        <f>[1]Бюджет!N130+[1]Контракт!N130</f>
        <v>76</v>
      </c>
      <c r="P130" s="2"/>
    </row>
    <row r="131" spans="1:18" s="1" customFormat="1" ht="23.25" customHeight="1" x14ac:dyDescent="0.25">
      <c r="A131" s="65" t="s">
        <v>209</v>
      </c>
      <c r="B131" s="64"/>
      <c r="C131" s="105"/>
      <c r="D131" s="80">
        <f>[1]Бюджет!D131+[1]Контракт!D131</f>
        <v>0</v>
      </c>
      <c r="E131" s="80">
        <f>[1]Бюджет!E131+[1]Контракт!E131</f>
        <v>0</v>
      </c>
      <c r="F131" s="80">
        <f>[1]Бюджет!F131+[1]Контракт!F131</f>
        <v>0</v>
      </c>
      <c r="G131" s="80">
        <f>[1]Бюджет!G131+[1]Контракт!G131</f>
        <v>0</v>
      </c>
      <c r="H131" s="80">
        <f>[1]Бюджет!H131+[1]Контракт!H131</f>
        <v>0</v>
      </c>
      <c r="I131" s="80">
        <f>[1]Бюджет!I131+[1]Контракт!I131</f>
        <v>15</v>
      </c>
      <c r="J131" s="80">
        <f>[1]Бюджет!J131+[1]Контракт!J131</f>
        <v>0</v>
      </c>
      <c r="K131" s="80">
        <f>[1]Бюджет!K131+[1]Контракт!K131</f>
        <v>0</v>
      </c>
      <c r="L131" s="80">
        <f>[1]Бюджет!L131+[1]Контракт!L131</f>
        <v>0</v>
      </c>
      <c r="M131" s="80">
        <f>[1]Бюджет!M131+[1]Контракт!M131</f>
        <v>15</v>
      </c>
      <c r="N131" s="80">
        <f>[1]Бюджет!N131+[1]Контракт!N131</f>
        <v>15</v>
      </c>
      <c r="P131" s="2"/>
    </row>
    <row r="132" spans="1:18" s="1" customFormat="1" ht="21.75" customHeight="1" x14ac:dyDescent="0.25">
      <c r="A132" s="26" t="s">
        <v>221</v>
      </c>
      <c r="B132" s="43"/>
      <c r="C132" s="43"/>
      <c r="D132" s="81">
        <f>[1]Бюджет!D132+[1]Контракт!D132</f>
        <v>12</v>
      </c>
      <c r="E132" s="81">
        <f>[1]Бюджет!E132+[1]Контракт!E132</f>
        <v>18</v>
      </c>
      <c r="F132" s="81">
        <f>[1]Бюджет!F132+[1]Контракт!F132</f>
        <v>7</v>
      </c>
      <c r="G132" s="81">
        <f>[1]Бюджет!G132+[1]Контракт!G132</f>
        <v>23</v>
      </c>
      <c r="H132" s="81">
        <f>[1]Бюджет!H132+[1]Контракт!H132</f>
        <v>60</v>
      </c>
      <c r="I132" s="81">
        <f>[1]Бюджет!I132+[1]Контракт!I132</f>
        <v>67</v>
      </c>
      <c r="J132" s="81">
        <f>[1]Бюджет!J132+[1]Контракт!J132</f>
        <v>0</v>
      </c>
      <c r="K132" s="81">
        <f>[1]Бюджет!K132+[1]Контракт!K132</f>
        <v>2</v>
      </c>
      <c r="L132" s="81">
        <f>[1]Бюджет!L132+[1]Контракт!L132</f>
        <v>0</v>
      </c>
      <c r="M132" s="81">
        <f>[1]Бюджет!M132+[1]Контракт!M132</f>
        <v>69</v>
      </c>
      <c r="N132" s="81">
        <f>[1]Бюджет!N132+[1]Контракт!N132</f>
        <v>129</v>
      </c>
      <c r="P132" s="2"/>
    </row>
    <row r="133" spans="1:18" s="86" customFormat="1" ht="30" customHeight="1" x14ac:dyDescent="0.25">
      <c r="A133" s="82" t="s">
        <v>222</v>
      </c>
      <c r="B133" s="83"/>
      <c r="C133" s="83"/>
      <c r="D133" s="84">
        <f>[1]Бюджет!D133+[1]Контракт!D133</f>
        <v>355</v>
      </c>
      <c r="E133" s="84">
        <f>[1]Бюджет!E133+[1]Контракт!E133</f>
        <v>256</v>
      </c>
      <c r="F133" s="84">
        <f>[1]Бюджет!F133+[1]Контракт!F133</f>
        <v>323</v>
      </c>
      <c r="G133" s="84">
        <f>[1]Бюджет!G133+[1]Контракт!G133</f>
        <v>329</v>
      </c>
      <c r="H133" s="84">
        <f>[1]Бюджет!H133+[1]Контракт!H133</f>
        <v>1263</v>
      </c>
      <c r="I133" s="84">
        <f>[1]Бюджет!I133+[1]Контракт!I133</f>
        <v>302</v>
      </c>
      <c r="J133" s="84">
        <f>[1]Бюджет!J133+[1]Контракт!J133</f>
        <v>0</v>
      </c>
      <c r="K133" s="84">
        <f>[1]Бюджет!K133+[1]Контракт!K133</f>
        <v>6</v>
      </c>
      <c r="L133" s="84">
        <f>[1]Бюджет!L133+[1]Контракт!L133</f>
        <v>0</v>
      </c>
      <c r="M133" s="84">
        <f>[1]Бюджет!M133+[1]Контракт!M133</f>
        <v>308</v>
      </c>
      <c r="N133" s="84">
        <f>[1]Бюджет!N133+[1]Контракт!N133</f>
        <v>1571</v>
      </c>
      <c r="O133" s="85" t="s">
        <v>223</v>
      </c>
      <c r="P133" s="2"/>
      <c r="R133" s="2"/>
    </row>
    <row r="134" spans="1:18" s="1" customFormat="1" ht="25.5" customHeight="1" x14ac:dyDescent="0.25">
      <c r="A134" s="87"/>
      <c r="B134" s="88"/>
      <c r="C134" s="88"/>
      <c r="D134" s="88"/>
      <c r="E134" s="88"/>
      <c r="F134" s="89"/>
      <c r="G134" s="89"/>
      <c r="H134" s="6"/>
      <c r="I134" s="89"/>
      <c r="J134" s="89"/>
      <c r="K134" s="89"/>
      <c r="L134" s="89"/>
      <c r="M134" s="6"/>
      <c r="N134" s="6"/>
      <c r="P134" s="2"/>
    </row>
    <row r="135" spans="1:18" x14ac:dyDescent="0.25">
      <c r="A135" s="90"/>
      <c r="B135" s="91"/>
      <c r="C135" s="91"/>
      <c r="D135" s="91"/>
      <c r="E135" s="91"/>
      <c r="F135" s="92"/>
      <c r="G135" s="92"/>
      <c r="I135" s="92"/>
      <c r="J135" s="92"/>
      <c r="K135" s="92"/>
      <c r="L135" s="92"/>
    </row>
    <row r="136" spans="1:18" x14ac:dyDescent="0.25">
      <c r="A136" s="90"/>
      <c r="B136" s="91"/>
      <c r="C136" s="91"/>
      <c r="D136" s="91"/>
      <c r="E136" s="91"/>
      <c r="F136" s="92"/>
      <c r="G136" s="92"/>
      <c r="I136" s="92"/>
      <c r="J136" s="92"/>
      <c r="K136" s="92"/>
      <c r="L136" s="92"/>
    </row>
    <row r="137" spans="1:18" x14ac:dyDescent="0.25">
      <c r="A137" s="90"/>
      <c r="B137" s="91"/>
      <c r="C137" s="91"/>
      <c r="D137" s="91"/>
      <c r="E137" s="91"/>
      <c r="F137" s="92"/>
      <c r="G137" s="92"/>
      <c r="I137" s="92"/>
      <c r="J137" s="92"/>
      <c r="K137" s="92"/>
      <c r="L137" s="92"/>
    </row>
    <row r="138" spans="1:18" x14ac:dyDescent="0.25">
      <c r="B138" s="91"/>
      <c r="C138" s="91"/>
      <c r="D138" s="91"/>
      <c r="E138" s="91"/>
      <c r="F138" s="92"/>
      <c r="G138" s="92"/>
      <c r="I138" s="92"/>
      <c r="J138" s="92"/>
      <c r="K138" s="92"/>
      <c r="L138" s="92"/>
    </row>
    <row r="139" spans="1:18" x14ac:dyDescent="0.25">
      <c r="A139" s="90"/>
      <c r="B139" s="91"/>
      <c r="C139" s="91"/>
      <c r="D139" s="91"/>
      <c r="E139" s="91"/>
      <c r="F139" s="92"/>
      <c r="G139" s="92"/>
      <c r="I139" s="92"/>
      <c r="J139" s="92"/>
      <c r="K139" s="92"/>
      <c r="L139" s="92"/>
    </row>
  </sheetData>
  <mergeCells count="39">
    <mergeCell ref="C10:C11"/>
    <mergeCell ref="A1:N1"/>
    <mergeCell ref="A2:N2"/>
    <mergeCell ref="A3:N3"/>
    <mergeCell ref="M4:N4"/>
    <mergeCell ref="A6:N6"/>
    <mergeCell ref="C56:C57"/>
    <mergeCell ref="A15:N15"/>
    <mergeCell ref="C18:C20"/>
    <mergeCell ref="C21:C28"/>
    <mergeCell ref="A31:N31"/>
    <mergeCell ref="A35:N35"/>
    <mergeCell ref="C36:C38"/>
    <mergeCell ref="C39:C41"/>
    <mergeCell ref="C42:C45"/>
    <mergeCell ref="A48:N48"/>
    <mergeCell ref="A49:N49"/>
    <mergeCell ref="C53:C55"/>
    <mergeCell ref="C94:C96"/>
    <mergeCell ref="C58:C59"/>
    <mergeCell ref="C61:C65"/>
    <mergeCell ref="C66:C67"/>
    <mergeCell ref="A69:N69"/>
    <mergeCell ref="C74:C75"/>
    <mergeCell ref="A80:N80"/>
    <mergeCell ref="C81:C84"/>
    <mergeCell ref="C85:C87"/>
    <mergeCell ref="A89:N89"/>
    <mergeCell ref="A90:N90"/>
    <mergeCell ref="C91:C93"/>
    <mergeCell ref="A125:N125"/>
    <mergeCell ref="C127:C128"/>
    <mergeCell ref="C129:C131"/>
    <mergeCell ref="C97:C98"/>
    <mergeCell ref="C99:C100"/>
    <mergeCell ref="C103:C105"/>
    <mergeCell ref="A108:N108"/>
    <mergeCell ref="C109:C118"/>
    <mergeCell ref="C119:C12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1" manualBreakCount="1"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Денна форма навчання</vt:lpstr>
      <vt:lpstr>Заочна форма навчання</vt:lpstr>
      <vt:lpstr>'Денна форма навчання'!Заголовки_для_печати</vt:lpstr>
      <vt:lpstr>'Заочна форма навчання'!Заголовки_для_печати</vt:lpstr>
      <vt:lpstr>'Денна форма навчання'!Область_печати</vt:lpstr>
      <vt:lpstr>'Заочна форма навчання'!Область_печати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Анжеліка Склярова</dc:creator>
  <cp:lastModifiedBy>Анжеліка Склярова</cp:lastModifiedBy>
  <dcterms:created xsi:type="dcterms:W3CDTF">2026-01-14T09:34:35Z</dcterms:created>
  <dcterms:modified xsi:type="dcterms:W3CDTF">2026-01-20T09:41:03Z</dcterms:modified>
</cp:coreProperties>
</file>